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ARachel's Files\!Fiscal\CCP\"/>
    </mc:Choice>
  </mc:AlternateContent>
  <xr:revisionPtr revIDLastSave="0" documentId="8_{7B7BA249-E4B8-4592-A4B6-668840D75364}" xr6:coauthVersionLast="45" xr6:coauthVersionMax="45" xr10:uidLastSave="{00000000-0000-0000-0000-000000000000}"/>
  <bookViews>
    <workbookView xWindow="-28920" yWindow="-120" windowWidth="29040" windowHeight="18240" xr2:uid="{5FB04830-41ED-4BDF-85A5-0B65FADE6CD8}"/>
  </bookViews>
  <sheets>
    <sheet name="CCP FY1920 YTD Reconciliation" sheetId="2" r:id="rId1"/>
    <sheet name="Sheet1" sheetId="1" r:id="rId2"/>
  </sheets>
  <definedNames>
    <definedName name="_xlnm.Print_Area" localSheetId="0">'CCP FY1920 YTD Reconciliation'!$A$1:$F$128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9" i="2" l="1"/>
  <c r="F107" i="2"/>
  <c r="F104" i="2"/>
  <c r="E104" i="2"/>
  <c r="E107" i="2"/>
  <c r="E61" i="2"/>
  <c r="F98" i="2" l="1"/>
  <c r="F92" i="2"/>
  <c r="F88" i="2"/>
  <c r="F83" i="2"/>
  <c r="F73" i="2"/>
  <c r="F63" i="2"/>
  <c r="E58" i="2" l="1"/>
  <c r="E99" i="2"/>
  <c r="E11" i="2" l="1"/>
  <c r="B124" i="2" l="1"/>
  <c r="B126" i="2" s="1"/>
  <c r="F109" i="2"/>
  <c r="B119" i="2"/>
  <c r="B114" i="2"/>
  <c r="B104" i="2"/>
  <c r="B99" i="2"/>
  <c r="F99" i="2" s="1"/>
  <c r="B58" i="2"/>
  <c r="F58" i="2" s="1"/>
  <c r="B11" i="2"/>
  <c r="F11" i="2" s="1"/>
  <c r="B61" i="2" l="1"/>
  <c r="B10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Sanger</author>
  </authors>
  <commentList>
    <comment ref="A85" authorId="0" shapeId="0" xr:uid="{1A915E9E-7C72-47DA-94F5-5F9F5E6F3AF4}">
      <text>
        <r>
          <rPr>
            <b/>
            <sz val="9"/>
            <color indexed="81"/>
            <rFont val="Tahoma"/>
            <family val="2"/>
          </rPr>
          <t>Rachel Sanger: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<sst xmlns="http://schemas.openxmlformats.org/spreadsheetml/2006/main" count="108" uniqueCount="65">
  <si>
    <t>CCP</t>
  </si>
  <si>
    <t xml:space="preserve">Probation Department Salaries/Benefits </t>
  </si>
  <si>
    <t>2019/20</t>
  </si>
  <si>
    <t>Regular Wages</t>
  </si>
  <si>
    <t>Deputy Probation Officer III</t>
  </si>
  <si>
    <t>Worker's Comp</t>
  </si>
  <si>
    <t>Uniform</t>
  </si>
  <si>
    <t>OPEB</t>
  </si>
  <si>
    <t>On Call</t>
  </si>
  <si>
    <t>Probation Department Operating Expenses</t>
  </si>
  <si>
    <t>Placer Group Crime Time</t>
  </si>
  <si>
    <t>Noble Risk Assessment - Pre Trial Tool</t>
  </si>
  <si>
    <t>CSS Case Management System</t>
  </si>
  <si>
    <t>Testing Supplies</t>
  </si>
  <si>
    <t>Maintenance of Equipment</t>
  </si>
  <si>
    <t>Office Supplies</t>
  </si>
  <si>
    <t>Communications</t>
  </si>
  <si>
    <t>Indirect Costs</t>
  </si>
  <si>
    <t>Sub-Total Operating Expenses</t>
  </si>
  <si>
    <t xml:space="preserve">Other Agency </t>
  </si>
  <si>
    <t>DA - Revocations</t>
  </si>
  <si>
    <t>TCSO - Correctional Officer</t>
  </si>
  <si>
    <t>Deputy Sheriff</t>
  </si>
  <si>
    <t>Behavioral Health</t>
  </si>
  <si>
    <t>Substance Abuse Counselor</t>
  </si>
  <si>
    <t>HRN - Transistional Housing/Employee</t>
  </si>
  <si>
    <t>Sub Total-Other Agency</t>
  </si>
  <si>
    <t>Special Requests: Not being accepted this year.</t>
  </si>
  <si>
    <t>Auditor Expense</t>
  </si>
  <si>
    <t>Total</t>
  </si>
  <si>
    <t>Remaining Balance</t>
  </si>
  <si>
    <t>Estimated</t>
  </si>
  <si>
    <t>Cash Reserve @ 10% Base Alloc FY1920</t>
  </si>
  <si>
    <t>Cash Reserve @ 10% Base Alloc FY1819</t>
  </si>
  <si>
    <t>Cash Reserve @ 10% Base Alloc FY1718</t>
  </si>
  <si>
    <t>Cash Reserve @ 10% Base Allloc FY1617</t>
  </si>
  <si>
    <t>FY1920 Adopted Budget</t>
  </si>
  <si>
    <t>FY1920 Revenue Received to date (Inc in Cash Balance total)</t>
  </si>
  <si>
    <t>Base</t>
  </si>
  <si>
    <t>Growth</t>
  </si>
  <si>
    <t>Budgeted Expenditures</t>
  </si>
  <si>
    <t>Total Budgeted Revenue</t>
  </si>
  <si>
    <t>Electronic Monitoring Equipment - BI, Inc.</t>
  </si>
  <si>
    <t>19-0525</t>
  </si>
  <si>
    <t>19-0748</t>
  </si>
  <si>
    <t>Expenditure Detail</t>
  </si>
  <si>
    <t xml:space="preserve">Date </t>
  </si>
  <si>
    <t>JE#</t>
  </si>
  <si>
    <t>Amount</t>
  </si>
  <si>
    <t xml:space="preserve">Unexpended </t>
  </si>
  <si>
    <t>19-0349</t>
  </si>
  <si>
    <t>Transportation &amp; Travel</t>
  </si>
  <si>
    <t>19-0535</t>
  </si>
  <si>
    <t>19-0749</t>
  </si>
  <si>
    <t>19-0817</t>
  </si>
  <si>
    <t>19-1044</t>
  </si>
  <si>
    <t>19-1142</t>
  </si>
  <si>
    <t>19-1247</t>
  </si>
  <si>
    <t>**FY1920 County Budget - Expenditures to date</t>
  </si>
  <si>
    <t>Cash Balance as of 7/1/2019</t>
  </si>
  <si>
    <t>Current Cash Balance</t>
  </si>
  <si>
    <t>19-1564</t>
  </si>
  <si>
    <t>19-1393</t>
  </si>
  <si>
    <t>19-1542</t>
  </si>
  <si>
    <t>Balances to GL 5/19/2020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</si>
</sst>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;[Red]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4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wrapText="1"/>
    </xf>
    <xf numFmtId="0" fontId="3" fillId="0" borderId="0" xfId="2"/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center"/>
    </xf>
    <xf numFmtId="0" fontId="6" fillId="0" borderId="3" xfId="2" applyFont="1" applyBorder="1"/>
    <xf numFmtId="164" fontId="6" fillId="0" borderId="4" xfId="2" applyNumberFormat="1" applyFont="1" applyBorder="1" applyAlignment="1">
      <alignment horizontal="center"/>
    </xf>
    <xf numFmtId="0" fontId="6" fillId="0" borderId="5" xfId="2" applyFont="1" applyBorder="1"/>
    <xf numFmtId="164" fontId="7" fillId="0" borderId="4" xfId="2" applyNumberFormat="1" applyFont="1" applyBorder="1" applyAlignment="1">
      <alignment horizontal="center"/>
    </xf>
    <xf numFmtId="0" fontId="8" fillId="0" borderId="3" xfId="2" applyFont="1" applyBorder="1"/>
    <xf numFmtId="164" fontId="3" fillId="0" borderId="4" xfId="2" applyNumberFormat="1" applyBorder="1"/>
    <xf numFmtId="0" fontId="7" fillId="2" borderId="1" xfId="2" applyFont="1" applyFill="1" applyBorder="1"/>
    <xf numFmtId="164" fontId="6" fillId="2" borderId="2" xfId="2" applyNumberFormat="1" applyFont="1" applyFill="1" applyBorder="1" applyAlignment="1">
      <alignment horizontal="center"/>
    </xf>
    <xf numFmtId="164" fontId="3" fillId="0" borderId="0" xfId="2" applyNumberFormat="1"/>
    <xf numFmtId="0" fontId="3" fillId="0" borderId="3" xfId="2" applyBorder="1"/>
    <xf numFmtId="164" fontId="3" fillId="0" borderId="4" xfId="2" applyNumberFormat="1" applyBorder="1" applyAlignment="1">
      <alignment horizontal="center"/>
    </xf>
    <xf numFmtId="0" fontId="3" fillId="0" borderId="5" xfId="2" applyBorder="1"/>
    <xf numFmtId="7" fontId="3" fillId="0" borderId="0" xfId="2" applyNumberFormat="1"/>
    <xf numFmtId="164" fontId="6" fillId="0" borderId="6" xfId="2" applyNumberFormat="1" applyFont="1" applyBorder="1" applyAlignment="1">
      <alignment horizontal="center"/>
    </xf>
    <xf numFmtId="0" fontId="3" fillId="0" borderId="7" xfId="2" applyBorder="1"/>
    <xf numFmtId="164" fontId="6" fillId="0" borderId="8" xfId="2" applyNumberFormat="1" applyFont="1" applyBorder="1" applyAlignment="1">
      <alignment horizontal="center"/>
    </xf>
    <xf numFmtId="0" fontId="6" fillId="3" borderId="3" xfId="2" applyFont="1" applyFill="1" applyBorder="1"/>
    <xf numFmtId="164" fontId="6" fillId="3" borderId="9" xfId="2" applyNumberFormat="1" applyFont="1" applyFill="1" applyBorder="1" applyAlignment="1">
      <alignment horizontal="center"/>
    </xf>
    <xf numFmtId="164" fontId="3" fillId="0" borderId="6" xfId="2" applyNumberFormat="1" applyBorder="1"/>
    <xf numFmtId="0" fontId="6" fillId="2" borderId="10" xfId="2" applyFont="1" applyFill="1" applyBorder="1"/>
    <xf numFmtId="0" fontId="3" fillId="2" borderId="2" xfId="2" applyFill="1" applyBorder="1"/>
    <xf numFmtId="165" fontId="3" fillId="0" borderId="0" xfId="2" applyNumberFormat="1"/>
    <xf numFmtId="164" fontId="3" fillId="0" borderId="6" xfId="2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164" fontId="3" fillId="0" borderId="6" xfId="2" applyNumberFormat="1" applyBorder="1" applyAlignment="1">
      <alignment horizontal="center"/>
    </xf>
    <xf numFmtId="164" fontId="6" fillId="4" borderId="6" xfId="2" applyNumberFormat="1" applyFont="1" applyFill="1" applyBorder="1" applyAlignment="1">
      <alignment horizontal="center"/>
    </xf>
    <xf numFmtId="0" fontId="3" fillId="5" borderId="3" xfId="2" applyFill="1" applyBorder="1"/>
    <xf numFmtId="164" fontId="3" fillId="5" borderId="6" xfId="2" applyNumberFormat="1" applyFill="1" applyBorder="1" applyAlignment="1">
      <alignment horizontal="center"/>
    </xf>
    <xf numFmtId="0" fontId="6" fillId="6" borderId="3" xfId="2" applyFont="1" applyFill="1" applyBorder="1"/>
    <xf numFmtId="164" fontId="6" fillId="6" borderId="6" xfId="2" applyNumberFormat="1" applyFont="1" applyFill="1" applyBorder="1" applyAlignment="1">
      <alignment horizontal="center"/>
    </xf>
    <xf numFmtId="0" fontId="3" fillId="5" borderId="6" xfId="2" applyFill="1" applyBorder="1"/>
    <xf numFmtId="0" fontId="6" fillId="2" borderId="3" xfId="2" applyFont="1" applyFill="1" applyBorder="1"/>
    <xf numFmtId="164" fontId="6" fillId="2" borderId="6" xfId="2" applyNumberFormat="1" applyFont="1" applyFill="1" applyBorder="1" applyAlignment="1">
      <alignment horizontal="center"/>
    </xf>
    <xf numFmtId="0" fontId="6" fillId="0" borderId="13" xfId="2" applyFont="1" applyBorder="1"/>
    <xf numFmtId="164" fontId="9" fillId="0" borderId="14" xfId="2" applyNumberFormat="1" applyFont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165" fontId="6" fillId="7" borderId="6" xfId="2" applyNumberFormat="1" applyFont="1" applyFill="1" applyBorder="1" applyAlignment="1">
      <alignment horizontal="center"/>
    </xf>
    <xf numFmtId="0" fontId="10" fillId="0" borderId="3" xfId="2" applyFont="1" applyBorder="1"/>
    <xf numFmtId="165" fontId="6" fillId="0" borderId="15" xfId="2" applyNumberFormat="1" applyFont="1" applyBorder="1" applyAlignment="1">
      <alignment horizontal="center"/>
    </xf>
    <xf numFmtId="164" fontId="6" fillId="3" borderId="4" xfId="2" applyNumberFormat="1" applyFont="1" applyFill="1" applyBorder="1" applyAlignment="1">
      <alignment horizontal="center"/>
    </xf>
    <xf numFmtId="0" fontId="6" fillId="8" borderId="3" xfId="2" applyFont="1" applyFill="1" applyBorder="1"/>
    <xf numFmtId="164" fontId="6" fillId="8" borderId="16" xfId="2" applyNumberFormat="1" applyFont="1" applyFill="1" applyBorder="1" applyAlignment="1">
      <alignment horizontal="center"/>
    </xf>
    <xf numFmtId="0" fontId="6" fillId="4" borderId="13" xfId="2" applyFont="1" applyFill="1" applyBorder="1"/>
    <xf numFmtId="164" fontId="6" fillId="4" borderId="17" xfId="2" applyNumberFormat="1" applyFont="1" applyFill="1" applyBorder="1" applyAlignment="1">
      <alignment horizontal="center"/>
    </xf>
    <xf numFmtId="44" fontId="3" fillId="0" borderId="0" xfId="4"/>
    <xf numFmtId="0" fontId="11" fillId="0" borderId="0" xfId="2" applyFont="1" applyAlignment="1">
      <alignment horizontal="right"/>
    </xf>
    <xf numFmtId="0" fontId="3" fillId="0" borderId="0" xfId="2" applyAlignment="1">
      <alignment horizontal="right"/>
    </xf>
    <xf numFmtId="165" fontId="14" fillId="0" borderId="0" xfId="4" applyNumberFormat="1" applyFont="1"/>
    <xf numFmtId="44" fontId="3" fillId="0" borderId="0" xfId="1" applyFont="1"/>
    <xf numFmtId="0" fontId="3" fillId="0" borderId="0" xfId="2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7" fontId="6" fillId="0" borderId="4" xfId="1" applyNumberFormat="1" applyFont="1" applyBorder="1" applyAlignment="1">
      <alignment horizontal="center"/>
    </xf>
    <xf numFmtId="0" fontId="0" fillId="0" borderId="21" xfId="0" applyBorder="1"/>
    <xf numFmtId="7" fontId="0" fillId="0" borderId="21" xfId="0" applyNumberFormat="1" applyBorder="1"/>
    <xf numFmtId="14" fontId="7" fillId="0" borderId="4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25" xfId="0" applyBorder="1"/>
    <xf numFmtId="0" fontId="0" fillId="0" borderId="24" xfId="0" applyBorder="1"/>
    <xf numFmtId="0" fontId="6" fillId="3" borderId="12" xfId="2" applyFont="1" applyFill="1" applyBorder="1"/>
    <xf numFmtId="164" fontId="6" fillId="3" borderId="26" xfId="2" applyNumberFormat="1" applyFont="1" applyFill="1" applyBorder="1" applyAlignment="1">
      <alignment horizontal="center"/>
    </xf>
    <xf numFmtId="0" fontId="0" fillId="0" borderId="22" xfId="0" applyBorder="1"/>
    <xf numFmtId="0" fontId="3" fillId="4" borderId="3" xfId="2" applyFill="1" applyBorder="1"/>
    <xf numFmtId="7" fontId="6" fillId="0" borderId="23" xfId="1" applyNumberFormat="1" applyFont="1" applyBorder="1" applyAlignment="1">
      <alignment horizontal="center"/>
    </xf>
    <xf numFmtId="7" fontId="6" fillId="0" borderId="24" xfId="1" applyNumberFormat="1" applyFont="1" applyBorder="1" applyAlignment="1">
      <alignment horizontal="center"/>
    </xf>
    <xf numFmtId="7" fontId="6" fillId="0" borderId="26" xfId="1" applyNumberFormat="1" applyFont="1" applyBorder="1" applyAlignment="1">
      <alignment horizontal="center"/>
    </xf>
    <xf numFmtId="0" fontId="0" fillId="3" borderId="22" xfId="0" applyFill="1" applyBorder="1"/>
    <xf numFmtId="164" fontId="6" fillId="0" borderId="11" xfId="2" applyNumberFormat="1" applyFont="1" applyFill="1" applyBorder="1" applyAlignment="1">
      <alignment horizontal="center"/>
    </xf>
    <xf numFmtId="7" fontId="6" fillId="3" borderId="4" xfId="1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7" fontId="6" fillId="3" borderId="22" xfId="1" applyNumberFormat="1" applyFont="1" applyFill="1" applyBorder="1" applyAlignment="1">
      <alignment horizontal="center"/>
    </xf>
    <xf numFmtId="164" fontId="6" fillId="3" borderId="6" xfId="2" applyNumberFormat="1" applyFont="1" applyFill="1" applyBorder="1" applyAlignment="1">
      <alignment horizontal="center"/>
    </xf>
    <xf numFmtId="0" fontId="0" fillId="3" borderId="21" xfId="0" applyFill="1" applyBorder="1"/>
    <xf numFmtId="165" fontId="2" fillId="0" borderId="0" xfId="4" applyNumberFormat="1" applyFont="1"/>
    <xf numFmtId="14" fontId="0" fillId="0" borderId="21" xfId="0" applyNumberFormat="1" applyBorder="1"/>
    <xf numFmtId="165" fontId="6" fillId="0" borderId="18" xfId="2" applyNumberFormat="1" applyFont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7" fontId="6" fillId="6" borderId="4" xfId="1" applyNumberFormat="1" applyFont="1" applyFill="1" applyBorder="1" applyAlignment="1">
      <alignment horizontal="center"/>
    </xf>
    <xf numFmtId="164" fontId="7" fillId="0" borderId="21" xfId="0" applyNumberFormat="1" applyFont="1" applyBorder="1"/>
    <xf numFmtId="0" fontId="7" fillId="0" borderId="21" xfId="0" applyFont="1" applyBorder="1"/>
    <xf numFmtId="7" fontId="7" fillId="0" borderId="21" xfId="0" applyNumberFormat="1" applyFont="1" applyBorder="1"/>
    <xf numFmtId="164" fontId="7" fillId="6" borderId="21" xfId="0" applyNumberFormat="1" applyFont="1" applyFill="1" applyBorder="1"/>
  </cellXfs>
  <cellStyles count="5">
    <cellStyle name="Currency" xfId="1" builtinId="4"/>
    <cellStyle name="Currency 2" xfId="4" xr:uid="{F456F1B4-D6D7-48C9-8D2F-E55150D4591A}"/>
    <cellStyle name="Normal" xfId="0" builtinId="0"/>
    <cellStyle name="Normal 2" xfId="2" xr:uid="{574775CD-EAC4-4A3B-9A49-26BA1C23A37E}"/>
    <cellStyle name="Percent 2" xfId="3" xr:uid="{CB689457-D79F-4041-85CF-7A14E8C7A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4F12-3144-4D67-97D7-95E13199DA2E}">
  <sheetPr>
    <pageSetUpPr fitToPage="1"/>
  </sheetPr>
  <dimension ref="A1:J176"/>
  <sheetViews>
    <sheetView tabSelected="1" topLeftCell="A107" zoomScale="115" zoomScaleNormal="115" workbookViewId="0">
      <selection activeCell="B126" sqref="B126"/>
    </sheetView>
  </sheetViews>
  <sheetFormatPr defaultRowHeight="15" x14ac:dyDescent="0.25"/>
  <cols>
    <col min="1" max="1" width="54.28515625" style="3" customWidth="1"/>
    <col min="2" max="2" width="35.42578125" style="3" customWidth="1"/>
    <col min="3" max="6" width="16.7109375" customWidth="1"/>
    <col min="7" max="7" width="12.42578125" style="3" bestFit="1" customWidth="1"/>
    <col min="8" max="8" width="11.140625" style="3" bestFit="1" customWidth="1"/>
    <col min="9" max="9" width="12" style="3" customWidth="1"/>
    <col min="10" max="257" width="8.85546875" style="3"/>
    <col min="258" max="258" width="47.7109375" style="3" customWidth="1"/>
    <col min="259" max="259" width="25.7109375" style="3" customWidth="1"/>
    <col min="260" max="262" width="11.7109375" style="3" customWidth="1"/>
    <col min="263" max="263" width="10.140625" style="3" bestFit="1" customWidth="1"/>
    <col min="264" max="264" width="11.140625" style="3" bestFit="1" customWidth="1"/>
    <col min="265" max="265" width="20.5703125" style="3" customWidth="1"/>
    <col min="266" max="513" width="8.85546875" style="3"/>
    <col min="514" max="514" width="47.7109375" style="3" customWidth="1"/>
    <col min="515" max="515" width="25.7109375" style="3" customWidth="1"/>
    <col min="516" max="518" width="11.7109375" style="3" customWidth="1"/>
    <col min="519" max="519" width="10.140625" style="3" bestFit="1" customWidth="1"/>
    <col min="520" max="520" width="11.140625" style="3" bestFit="1" customWidth="1"/>
    <col min="521" max="521" width="20.5703125" style="3" customWidth="1"/>
    <col min="522" max="769" width="8.85546875" style="3"/>
    <col min="770" max="770" width="47.7109375" style="3" customWidth="1"/>
    <col min="771" max="771" width="25.7109375" style="3" customWidth="1"/>
    <col min="772" max="774" width="11.7109375" style="3" customWidth="1"/>
    <col min="775" max="775" width="10.140625" style="3" bestFit="1" customWidth="1"/>
    <col min="776" max="776" width="11.140625" style="3" bestFit="1" customWidth="1"/>
    <col min="777" max="777" width="20.5703125" style="3" customWidth="1"/>
    <col min="778" max="1025" width="8.85546875" style="3"/>
    <col min="1026" max="1026" width="47.7109375" style="3" customWidth="1"/>
    <col min="1027" max="1027" width="25.7109375" style="3" customWidth="1"/>
    <col min="1028" max="1030" width="11.7109375" style="3" customWidth="1"/>
    <col min="1031" max="1031" width="10.140625" style="3" bestFit="1" customWidth="1"/>
    <col min="1032" max="1032" width="11.140625" style="3" bestFit="1" customWidth="1"/>
    <col min="1033" max="1033" width="20.5703125" style="3" customWidth="1"/>
    <col min="1034" max="1281" width="8.85546875" style="3"/>
    <col min="1282" max="1282" width="47.7109375" style="3" customWidth="1"/>
    <col min="1283" max="1283" width="25.7109375" style="3" customWidth="1"/>
    <col min="1284" max="1286" width="11.7109375" style="3" customWidth="1"/>
    <col min="1287" max="1287" width="10.140625" style="3" bestFit="1" customWidth="1"/>
    <col min="1288" max="1288" width="11.140625" style="3" bestFit="1" customWidth="1"/>
    <col min="1289" max="1289" width="20.5703125" style="3" customWidth="1"/>
    <col min="1290" max="1537" width="8.85546875" style="3"/>
    <col min="1538" max="1538" width="47.7109375" style="3" customWidth="1"/>
    <col min="1539" max="1539" width="25.7109375" style="3" customWidth="1"/>
    <col min="1540" max="1542" width="11.7109375" style="3" customWidth="1"/>
    <col min="1543" max="1543" width="10.140625" style="3" bestFit="1" customWidth="1"/>
    <col min="1544" max="1544" width="11.140625" style="3" bestFit="1" customWidth="1"/>
    <col min="1545" max="1545" width="20.5703125" style="3" customWidth="1"/>
    <col min="1546" max="1793" width="8.85546875" style="3"/>
    <col min="1794" max="1794" width="47.7109375" style="3" customWidth="1"/>
    <col min="1795" max="1795" width="25.7109375" style="3" customWidth="1"/>
    <col min="1796" max="1798" width="11.7109375" style="3" customWidth="1"/>
    <col min="1799" max="1799" width="10.140625" style="3" bestFit="1" customWidth="1"/>
    <col min="1800" max="1800" width="11.140625" style="3" bestFit="1" customWidth="1"/>
    <col min="1801" max="1801" width="20.5703125" style="3" customWidth="1"/>
    <col min="1802" max="2049" width="8.85546875" style="3"/>
    <col min="2050" max="2050" width="47.7109375" style="3" customWidth="1"/>
    <col min="2051" max="2051" width="25.7109375" style="3" customWidth="1"/>
    <col min="2052" max="2054" width="11.7109375" style="3" customWidth="1"/>
    <col min="2055" max="2055" width="10.140625" style="3" bestFit="1" customWidth="1"/>
    <col min="2056" max="2056" width="11.140625" style="3" bestFit="1" customWidth="1"/>
    <col min="2057" max="2057" width="20.5703125" style="3" customWidth="1"/>
    <col min="2058" max="2305" width="8.85546875" style="3"/>
    <col min="2306" max="2306" width="47.7109375" style="3" customWidth="1"/>
    <col min="2307" max="2307" width="25.7109375" style="3" customWidth="1"/>
    <col min="2308" max="2310" width="11.7109375" style="3" customWidth="1"/>
    <col min="2311" max="2311" width="10.140625" style="3" bestFit="1" customWidth="1"/>
    <col min="2312" max="2312" width="11.140625" style="3" bestFit="1" customWidth="1"/>
    <col min="2313" max="2313" width="20.5703125" style="3" customWidth="1"/>
    <col min="2314" max="2561" width="8.85546875" style="3"/>
    <col min="2562" max="2562" width="47.7109375" style="3" customWidth="1"/>
    <col min="2563" max="2563" width="25.7109375" style="3" customWidth="1"/>
    <col min="2564" max="2566" width="11.7109375" style="3" customWidth="1"/>
    <col min="2567" max="2567" width="10.140625" style="3" bestFit="1" customWidth="1"/>
    <col min="2568" max="2568" width="11.140625" style="3" bestFit="1" customWidth="1"/>
    <col min="2569" max="2569" width="20.5703125" style="3" customWidth="1"/>
    <col min="2570" max="2817" width="8.85546875" style="3"/>
    <col min="2818" max="2818" width="47.7109375" style="3" customWidth="1"/>
    <col min="2819" max="2819" width="25.7109375" style="3" customWidth="1"/>
    <col min="2820" max="2822" width="11.7109375" style="3" customWidth="1"/>
    <col min="2823" max="2823" width="10.140625" style="3" bestFit="1" customWidth="1"/>
    <col min="2824" max="2824" width="11.140625" style="3" bestFit="1" customWidth="1"/>
    <col min="2825" max="2825" width="20.5703125" style="3" customWidth="1"/>
    <col min="2826" max="3073" width="8.85546875" style="3"/>
    <col min="3074" max="3074" width="47.7109375" style="3" customWidth="1"/>
    <col min="3075" max="3075" width="25.7109375" style="3" customWidth="1"/>
    <col min="3076" max="3078" width="11.7109375" style="3" customWidth="1"/>
    <col min="3079" max="3079" width="10.140625" style="3" bestFit="1" customWidth="1"/>
    <col min="3080" max="3080" width="11.140625" style="3" bestFit="1" customWidth="1"/>
    <col min="3081" max="3081" width="20.5703125" style="3" customWidth="1"/>
    <col min="3082" max="3329" width="8.85546875" style="3"/>
    <col min="3330" max="3330" width="47.7109375" style="3" customWidth="1"/>
    <col min="3331" max="3331" width="25.7109375" style="3" customWidth="1"/>
    <col min="3332" max="3334" width="11.7109375" style="3" customWidth="1"/>
    <col min="3335" max="3335" width="10.140625" style="3" bestFit="1" customWidth="1"/>
    <col min="3336" max="3336" width="11.140625" style="3" bestFit="1" customWidth="1"/>
    <col min="3337" max="3337" width="20.5703125" style="3" customWidth="1"/>
    <col min="3338" max="3585" width="8.85546875" style="3"/>
    <col min="3586" max="3586" width="47.7109375" style="3" customWidth="1"/>
    <col min="3587" max="3587" width="25.7109375" style="3" customWidth="1"/>
    <col min="3588" max="3590" width="11.7109375" style="3" customWidth="1"/>
    <col min="3591" max="3591" width="10.140625" style="3" bestFit="1" customWidth="1"/>
    <col min="3592" max="3592" width="11.140625" style="3" bestFit="1" customWidth="1"/>
    <col min="3593" max="3593" width="20.5703125" style="3" customWidth="1"/>
    <col min="3594" max="3841" width="8.85546875" style="3"/>
    <col min="3842" max="3842" width="47.7109375" style="3" customWidth="1"/>
    <col min="3843" max="3843" width="25.7109375" style="3" customWidth="1"/>
    <col min="3844" max="3846" width="11.7109375" style="3" customWidth="1"/>
    <col min="3847" max="3847" width="10.140625" style="3" bestFit="1" customWidth="1"/>
    <col min="3848" max="3848" width="11.140625" style="3" bestFit="1" customWidth="1"/>
    <col min="3849" max="3849" width="20.5703125" style="3" customWidth="1"/>
    <col min="3850" max="4097" width="8.85546875" style="3"/>
    <col min="4098" max="4098" width="47.7109375" style="3" customWidth="1"/>
    <col min="4099" max="4099" width="25.7109375" style="3" customWidth="1"/>
    <col min="4100" max="4102" width="11.7109375" style="3" customWidth="1"/>
    <col min="4103" max="4103" width="10.140625" style="3" bestFit="1" customWidth="1"/>
    <col min="4104" max="4104" width="11.140625" style="3" bestFit="1" customWidth="1"/>
    <col min="4105" max="4105" width="20.5703125" style="3" customWidth="1"/>
    <col min="4106" max="4353" width="8.85546875" style="3"/>
    <col min="4354" max="4354" width="47.7109375" style="3" customWidth="1"/>
    <col min="4355" max="4355" width="25.7109375" style="3" customWidth="1"/>
    <col min="4356" max="4358" width="11.7109375" style="3" customWidth="1"/>
    <col min="4359" max="4359" width="10.140625" style="3" bestFit="1" customWidth="1"/>
    <col min="4360" max="4360" width="11.140625" style="3" bestFit="1" customWidth="1"/>
    <col min="4361" max="4361" width="20.5703125" style="3" customWidth="1"/>
    <col min="4362" max="4609" width="8.85546875" style="3"/>
    <col min="4610" max="4610" width="47.7109375" style="3" customWidth="1"/>
    <col min="4611" max="4611" width="25.7109375" style="3" customWidth="1"/>
    <col min="4612" max="4614" width="11.7109375" style="3" customWidth="1"/>
    <col min="4615" max="4615" width="10.140625" style="3" bestFit="1" customWidth="1"/>
    <col min="4616" max="4616" width="11.140625" style="3" bestFit="1" customWidth="1"/>
    <col min="4617" max="4617" width="20.5703125" style="3" customWidth="1"/>
    <col min="4618" max="4865" width="8.85546875" style="3"/>
    <col min="4866" max="4866" width="47.7109375" style="3" customWidth="1"/>
    <col min="4867" max="4867" width="25.7109375" style="3" customWidth="1"/>
    <col min="4868" max="4870" width="11.7109375" style="3" customWidth="1"/>
    <col min="4871" max="4871" width="10.140625" style="3" bestFit="1" customWidth="1"/>
    <col min="4872" max="4872" width="11.140625" style="3" bestFit="1" customWidth="1"/>
    <col min="4873" max="4873" width="20.5703125" style="3" customWidth="1"/>
    <col min="4874" max="5121" width="8.85546875" style="3"/>
    <col min="5122" max="5122" width="47.7109375" style="3" customWidth="1"/>
    <col min="5123" max="5123" width="25.7109375" style="3" customWidth="1"/>
    <col min="5124" max="5126" width="11.7109375" style="3" customWidth="1"/>
    <col min="5127" max="5127" width="10.140625" style="3" bestFit="1" customWidth="1"/>
    <col min="5128" max="5128" width="11.140625" style="3" bestFit="1" customWidth="1"/>
    <col min="5129" max="5129" width="20.5703125" style="3" customWidth="1"/>
    <col min="5130" max="5377" width="8.85546875" style="3"/>
    <col min="5378" max="5378" width="47.7109375" style="3" customWidth="1"/>
    <col min="5379" max="5379" width="25.7109375" style="3" customWidth="1"/>
    <col min="5380" max="5382" width="11.7109375" style="3" customWidth="1"/>
    <col min="5383" max="5383" width="10.140625" style="3" bestFit="1" customWidth="1"/>
    <col min="5384" max="5384" width="11.140625" style="3" bestFit="1" customWidth="1"/>
    <col min="5385" max="5385" width="20.5703125" style="3" customWidth="1"/>
    <col min="5386" max="5633" width="8.85546875" style="3"/>
    <col min="5634" max="5634" width="47.7109375" style="3" customWidth="1"/>
    <col min="5635" max="5635" width="25.7109375" style="3" customWidth="1"/>
    <col min="5636" max="5638" width="11.7109375" style="3" customWidth="1"/>
    <col min="5639" max="5639" width="10.140625" style="3" bestFit="1" customWidth="1"/>
    <col min="5640" max="5640" width="11.140625" style="3" bestFit="1" customWidth="1"/>
    <col min="5641" max="5641" width="20.5703125" style="3" customWidth="1"/>
    <col min="5642" max="5889" width="8.85546875" style="3"/>
    <col min="5890" max="5890" width="47.7109375" style="3" customWidth="1"/>
    <col min="5891" max="5891" width="25.7109375" style="3" customWidth="1"/>
    <col min="5892" max="5894" width="11.7109375" style="3" customWidth="1"/>
    <col min="5895" max="5895" width="10.140625" style="3" bestFit="1" customWidth="1"/>
    <col min="5896" max="5896" width="11.140625" style="3" bestFit="1" customWidth="1"/>
    <col min="5897" max="5897" width="20.5703125" style="3" customWidth="1"/>
    <col min="5898" max="6145" width="8.85546875" style="3"/>
    <col min="6146" max="6146" width="47.7109375" style="3" customWidth="1"/>
    <col min="6147" max="6147" width="25.7109375" style="3" customWidth="1"/>
    <col min="6148" max="6150" width="11.7109375" style="3" customWidth="1"/>
    <col min="6151" max="6151" width="10.140625" style="3" bestFit="1" customWidth="1"/>
    <col min="6152" max="6152" width="11.140625" style="3" bestFit="1" customWidth="1"/>
    <col min="6153" max="6153" width="20.5703125" style="3" customWidth="1"/>
    <col min="6154" max="6401" width="8.85546875" style="3"/>
    <col min="6402" max="6402" width="47.7109375" style="3" customWidth="1"/>
    <col min="6403" max="6403" width="25.7109375" style="3" customWidth="1"/>
    <col min="6404" max="6406" width="11.7109375" style="3" customWidth="1"/>
    <col min="6407" max="6407" width="10.140625" style="3" bestFit="1" customWidth="1"/>
    <col min="6408" max="6408" width="11.140625" style="3" bestFit="1" customWidth="1"/>
    <col min="6409" max="6409" width="20.5703125" style="3" customWidth="1"/>
    <col min="6410" max="6657" width="8.85546875" style="3"/>
    <col min="6658" max="6658" width="47.7109375" style="3" customWidth="1"/>
    <col min="6659" max="6659" width="25.7109375" style="3" customWidth="1"/>
    <col min="6660" max="6662" width="11.7109375" style="3" customWidth="1"/>
    <col min="6663" max="6663" width="10.140625" style="3" bestFit="1" customWidth="1"/>
    <col min="6664" max="6664" width="11.140625" style="3" bestFit="1" customWidth="1"/>
    <col min="6665" max="6665" width="20.5703125" style="3" customWidth="1"/>
    <col min="6666" max="6913" width="8.85546875" style="3"/>
    <col min="6914" max="6914" width="47.7109375" style="3" customWidth="1"/>
    <col min="6915" max="6915" width="25.7109375" style="3" customWidth="1"/>
    <col min="6916" max="6918" width="11.7109375" style="3" customWidth="1"/>
    <col min="6919" max="6919" width="10.140625" style="3" bestFit="1" customWidth="1"/>
    <col min="6920" max="6920" width="11.140625" style="3" bestFit="1" customWidth="1"/>
    <col min="6921" max="6921" width="20.5703125" style="3" customWidth="1"/>
    <col min="6922" max="7169" width="8.85546875" style="3"/>
    <col min="7170" max="7170" width="47.7109375" style="3" customWidth="1"/>
    <col min="7171" max="7171" width="25.7109375" style="3" customWidth="1"/>
    <col min="7172" max="7174" width="11.7109375" style="3" customWidth="1"/>
    <col min="7175" max="7175" width="10.140625" style="3" bestFit="1" customWidth="1"/>
    <col min="7176" max="7176" width="11.140625" style="3" bestFit="1" customWidth="1"/>
    <col min="7177" max="7177" width="20.5703125" style="3" customWidth="1"/>
    <col min="7178" max="7425" width="8.85546875" style="3"/>
    <col min="7426" max="7426" width="47.7109375" style="3" customWidth="1"/>
    <col min="7427" max="7427" width="25.7109375" style="3" customWidth="1"/>
    <col min="7428" max="7430" width="11.7109375" style="3" customWidth="1"/>
    <col min="7431" max="7431" width="10.140625" style="3" bestFit="1" customWidth="1"/>
    <col min="7432" max="7432" width="11.140625" style="3" bestFit="1" customWidth="1"/>
    <col min="7433" max="7433" width="20.5703125" style="3" customWidth="1"/>
    <col min="7434" max="7681" width="8.85546875" style="3"/>
    <col min="7682" max="7682" width="47.7109375" style="3" customWidth="1"/>
    <col min="7683" max="7683" width="25.7109375" style="3" customWidth="1"/>
    <col min="7684" max="7686" width="11.7109375" style="3" customWidth="1"/>
    <col min="7687" max="7687" width="10.140625" style="3" bestFit="1" customWidth="1"/>
    <col min="7688" max="7688" width="11.140625" style="3" bestFit="1" customWidth="1"/>
    <col min="7689" max="7689" width="20.5703125" style="3" customWidth="1"/>
    <col min="7690" max="7937" width="8.85546875" style="3"/>
    <col min="7938" max="7938" width="47.7109375" style="3" customWidth="1"/>
    <col min="7939" max="7939" width="25.7109375" style="3" customWidth="1"/>
    <col min="7940" max="7942" width="11.7109375" style="3" customWidth="1"/>
    <col min="7943" max="7943" width="10.140625" style="3" bestFit="1" customWidth="1"/>
    <col min="7944" max="7944" width="11.140625" style="3" bestFit="1" customWidth="1"/>
    <col min="7945" max="7945" width="20.5703125" style="3" customWidth="1"/>
    <col min="7946" max="8193" width="8.85546875" style="3"/>
    <col min="8194" max="8194" width="47.7109375" style="3" customWidth="1"/>
    <col min="8195" max="8195" width="25.7109375" style="3" customWidth="1"/>
    <col min="8196" max="8198" width="11.7109375" style="3" customWidth="1"/>
    <col min="8199" max="8199" width="10.140625" style="3" bestFit="1" customWidth="1"/>
    <col min="8200" max="8200" width="11.140625" style="3" bestFit="1" customWidth="1"/>
    <col min="8201" max="8201" width="20.5703125" style="3" customWidth="1"/>
    <col min="8202" max="8449" width="8.85546875" style="3"/>
    <col min="8450" max="8450" width="47.7109375" style="3" customWidth="1"/>
    <col min="8451" max="8451" width="25.7109375" style="3" customWidth="1"/>
    <col min="8452" max="8454" width="11.7109375" style="3" customWidth="1"/>
    <col min="8455" max="8455" width="10.140625" style="3" bestFit="1" customWidth="1"/>
    <col min="8456" max="8456" width="11.140625" style="3" bestFit="1" customWidth="1"/>
    <col min="8457" max="8457" width="20.5703125" style="3" customWidth="1"/>
    <col min="8458" max="8705" width="8.85546875" style="3"/>
    <col min="8706" max="8706" width="47.7109375" style="3" customWidth="1"/>
    <col min="8707" max="8707" width="25.7109375" style="3" customWidth="1"/>
    <col min="8708" max="8710" width="11.7109375" style="3" customWidth="1"/>
    <col min="8711" max="8711" width="10.140625" style="3" bestFit="1" customWidth="1"/>
    <col min="8712" max="8712" width="11.140625" style="3" bestFit="1" customWidth="1"/>
    <col min="8713" max="8713" width="20.5703125" style="3" customWidth="1"/>
    <col min="8714" max="8961" width="8.85546875" style="3"/>
    <col min="8962" max="8962" width="47.7109375" style="3" customWidth="1"/>
    <col min="8963" max="8963" width="25.7109375" style="3" customWidth="1"/>
    <col min="8964" max="8966" width="11.7109375" style="3" customWidth="1"/>
    <col min="8967" max="8967" width="10.140625" style="3" bestFit="1" customWidth="1"/>
    <col min="8968" max="8968" width="11.140625" style="3" bestFit="1" customWidth="1"/>
    <col min="8969" max="8969" width="20.5703125" style="3" customWidth="1"/>
    <col min="8970" max="9217" width="8.85546875" style="3"/>
    <col min="9218" max="9218" width="47.7109375" style="3" customWidth="1"/>
    <col min="9219" max="9219" width="25.7109375" style="3" customWidth="1"/>
    <col min="9220" max="9222" width="11.7109375" style="3" customWidth="1"/>
    <col min="9223" max="9223" width="10.140625" style="3" bestFit="1" customWidth="1"/>
    <col min="9224" max="9224" width="11.140625" style="3" bestFit="1" customWidth="1"/>
    <col min="9225" max="9225" width="20.5703125" style="3" customWidth="1"/>
    <col min="9226" max="9473" width="8.85546875" style="3"/>
    <col min="9474" max="9474" width="47.7109375" style="3" customWidth="1"/>
    <col min="9475" max="9475" width="25.7109375" style="3" customWidth="1"/>
    <col min="9476" max="9478" width="11.7109375" style="3" customWidth="1"/>
    <col min="9479" max="9479" width="10.140625" style="3" bestFit="1" customWidth="1"/>
    <col min="9480" max="9480" width="11.140625" style="3" bestFit="1" customWidth="1"/>
    <col min="9481" max="9481" width="20.5703125" style="3" customWidth="1"/>
    <col min="9482" max="9729" width="8.85546875" style="3"/>
    <col min="9730" max="9730" width="47.7109375" style="3" customWidth="1"/>
    <col min="9731" max="9731" width="25.7109375" style="3" customWidth="1"/>
    <col min="9732" max="9734" width="11.7109375" style="3" customWidth="1"/>
    <col min="9735" max="9735" width="10.140625" style="3" bestFit="1" customWidth="1"/>
    <col min="9736" max="9736" width="11.140625" style="3" bestFit="1" customWidth="1"/>
    <col min="9737" max="9737" width="20.5703125" style="3" customWidth="1"/>
    <col min="9738" max="9985" width="8.85546875" style="3"/>
    <col min="9986" max="9986" width="47.7109375" style="3" customWidth="1"/>
    <col min="9987" max="9987" width="25.7109375" style="3" customWidth="1"/>
    <col min="9988" max="9990" width="11.7109375" style="3" customWidth="1"/>
    <col min="9991" max="9991" width="10.140625" style="3" bestFit="1" customWidth="1"/>
    <col min="9992" max="9992" width="11.140625" style="3" bestFit="1" customWidth="1"/>
    <col min="9993" max="9993" width="20.5703125" style="3" customWidth="1"/>
    <col min="9994" max="10241" width="8.85546875" style="3"/>
    <col min="10242" max="10242" width="47.7109375" style="3" customWidth="1"/>
    <col min="10243" max="10243" width="25.7109375" style="3" customWidth="1"/>
    <col min="10244" max="10246" width="11.7109375" style="3" customWidth="1"/>
    <col min="10247" max="10247" width="10.140625" style="3" bestFit="1" customWidth="1"/>
    <col min="10248" max="10248" width="11.140625" style="3" bestFit="1" customWidth="1"/>
    <col min="10249" max="10249" width="20.5703125" style="3" customWidth="1"/>
    <col min="10250" max="10497" width="8.85546875" style="3"/>
    <col min="10498" max="10498" width="47.7109375" style="3" customWidth="1"/>
    <col min="10499" max="10499" width="25.7109375" style="3" customWidth="1"/>
    <col min="10500" max="10502" width="11.7109375" style="3" customWidth="1"/>
    <col min="10503" max="10503" width="10.140625" style="3" bestFit="1" customWidth="1"/>
    <col min="10504" max="10504" width="11.140625" style="3" bestFit="1" customWidth="1"/>
    <col min="10505" max="10505" width="20.5703125" style="3" customWidth="1"/>
    <col min="10506" max="10753" width="8.85546875" style="3"/>
    <col min="10754" max="10754" width="47.7109375" style="3" customWidth="1"/>
    <col min="10755" max="10755" width="25.7109375" style="3" customWidth="1"/>
    <col min="10756" max="10758" width="11.7109375" style="3" customWidth="1"/>
    <col min="10759" max="10759" width="10.140625" style="3" bestFit="1" customWidth="1"/>
    <col min="10760" max="10760" width="11.140625" style="3" bestFit="1" customWidth="1"/>
    <col min="10761" max="10761" width="20.5703125" style="3" customWidth="1"/>
    <col min="10762" max="11009" width="8.85546875" style="3"/>
    <col min="11010" max="11010" width="47.7109375" style="3" customWidth="1"/>
    <col min="11011" max="11011" width="25.7109375" style="3" customWidth="1"/>
    <col min="11012" max="11014" width="11.7109375" style="3" customWidth="1"/>
    <col min="11015" max="11015" width="10.140625" style="3" bestFit="1" customWidth="1"/>
    <col min="11016" max="11016" width="11.140625" style="3" bestFit="1" customWidth="1"/>
    <col min="11017" max="11017" width="20.5703125" style="3" customWidth="1"/>
    <col min="11018" max="11265" width="8.85546875" style="3"/>
    <col min="11266" max="11266" width="47.7109375" style="3" customWidth="1"/>
    <col min="11267" max="11267" width="25.7109375" style="3" customWidth="1"/>
    <col min="11268" max="11270" width="11.7109375" style="3" customWidth="1"/>
    <col min="11271" max="11271" width="10.140625" style="3" bestFit="1" customWidth="1"/>
    <col min="11272" max="11272" width="11.140625" style="3" bestFit="1" customWidth="1"/>
    <col min="11273" max="11273" width="20.5703125" style="3" customWidth="1"/>
    <col min="11274" max="11521" width="8.85546875" style="3"/>
    <col min="11522" max="11522" width="47.7109375" style="3" customWidth="1"/>
    <col min="11523" max="11523" width="25.7109375" style="3" customWidth="1"/>
    <col min="11524" max="11526" width="11.7109375" style="3" customWidth="1"/>
    <col min="11527" max="11527" width="10.140625" style="3" bestFit="1" customWidth="1"/>
    <col min="11528" max="11528" width="11.140625" style="3" bestFit="1" customWidth="1"/>
    <col min="11529" max="11529" width="20.5703125" style="3" customWidth="1"/>
    <col min="11530" max="11777" width="8.85546875" style="3"/>
    <col min="11778" max="11778" width="47.7109375" style="3" customWidth="1"/>
    <col min="11779" max="11779" width="25.7109375" style="3" customWidth="1"/>
    <col min="11780" max="11782" width="11.7109375" style="3" customWidth="1"/>
    <col min="11783" max="11783" width="10.140625" style="3" bestFit="1" customWidth="1"/>
    <col min="11784" max="11784" width="11.140625" style="3" bestFit="1" customWidth="1"/>
    <col min="11785" max="11785" width="20.5703125" style="3" customWidth="1"/>
    <col min="11786" max="12033" width="8.85546875" style="3"/>
    <col min="12034" max="12034" width="47.7109375" style="3" customWidth="1"/>
    <col min="12035" max="12035" width="25.7109375" style="3" customWidth="1"/>
    <col min="12036" max="12038" width="11.7109375" style="3" customWidth="1"/>
    <col min="12039" max="12039" width="10.140625" style="3" bestFit="1" customWidth="1"/>
    <col min="12040" max="12040" width="11.140625" style="3" bestFit="1" customWidth="1"/>
    <col min="12041" max="12041" width="20.5703125" style="3" customWidth="1"/>
    <col min="12042" max="12289" width="8.85546875" style="3"/>
    <col min="12290" max="12290" width="47.7109375" style="3" customWidth="1"/>
    <col min="12291" max="12291" width="25.7109375" style="3" customWidth="1"/>
    <col min="12292" max="12294" width="11.7109375" style="3" customWidth="1"/>
    <col min="12295" max="12295" width="10.140625" style="3" bestFit="1" customWidth="1"/>
    <col min="12296" max="12296" width="11.140625" style="3" bestFit="1" customWidth="1"/>
    <col min="12297" max="12297" width="20.5703125" style="3" customWidth="1"/>
    <col min="12298" max="12545" width="8.85546875" style="3"/>
    <col min="12546" max="12546" width="47.7109375" style="3" customWidth="1"/>
    <col min="12547" max="12547" width="25.7109375" style="3" customWidth="1"/>
    <col min="12548" max="12550" width="11.7109375" style="3" customWidth="1"/>
    <col min="12551" max="12551" width="10.140625" style="3" bestFit="1" customWidth="1"/>
    <col min="12552" max="12552" width="11.140625" style="3" bestFit="1" customWidth="1"/>
    <col min="12553" max="12553" width="20.5703125" style="3" customWidth="1"/>
    <col min="12554" max="12801" width="8.85546875" style="3"/>
    <col min="12802" max="12802" width="47.7109375" style="3" customWidth="1"/>
    <col min="12803" max="12803" width="25.7109375" style="3" customWidth="1"/>
    <col min="12804" max="12806" width="11.7109375" style="3" customWidth="1"/>
    <col min="12807" max="12807" width="10.140625" style="3" bestFit="1" customWidth="1"/>
    <col min="12808" max="12808" width="11.140625" style="3" bestFit="1" customWidth="1"/>
    <col min="12809" max="12809" width="20.5703125" style="3" customWidth="1"/>
    <col min="12810" max="13057" width="8.85546875" style="3"/>
    <col min="13058" max="13058" width="47.7109375" style="3" customWidth="1"/>
    <col min="13059" max="13059" width="25.7109375" style="3" customWidth="1"/>
    <col min="13060" max="13062" width="11.7109375" style="3" customWidth="1"/>
    <col min="13063" max="13063" width="10.140625" style="3" bestFit="1" customWidth="1"/>
    <col min="13064" max="13064" width="11.140625" style="3" bestFit="1" customWidth="1"/>
    <col min="13065" max="13065" width="20.5703125" style="3" customWidth="1"/>
    <col min="13066" max="13313" width="8.85546875" style="3"/>
    <col min="13314" max="13314" width="47.7109375" style="3" customWidth="1"/>
    <col min="13315" max="13315" width="25.7109375" style="3" customWidth="1"/>
    <col min="13316" max="13318" width="11.7109375" style="3" customWidth="1"/>
    <col min="13319" max="13319" width="10.140625" style="3" bestFit="1" customWidth="1"/>
    <col min="13320" max="13320" width="11.140625" style="3" bestFit="1" customWidth="1"/>
    <col min="13321" max="13321" width="20.5703125" style="3" customWidth="1"/>
    <col min="13322" max="13569" width="8.85546875" style="3"/>
    <col min="13570" max="13570" width="47.7109375" style="3" customWidth="1"/>
    <col min="13571" max="13571" width="25.7109375" style="3" customWidth="1"/>
    <col min="13572" max="13574" width="11.7109375" style="3" customWidth="1"/>
    <col min="13575" max="13575" width="10.140625" style="3" bestFit="1" customWidth="1"/>
    <col min="13576" max="13576" width="11.140625" style="3" bestFit="1" customWidth="1"/>
    <col min="13577" max="13577" width="20.5703125" style="3" customWidth="1"/>
    <col min="13578" max="13825" width="8.85546875" style="3"/>
    <col min="13826" max="13826" width="47.7109375" style="3" customWidth="1"/>
    <col min="13827" max="13827" width="25.7109375" style="3" customWidth="1"/>
    <col min="13828" max="13830" width="11.7109375" style="3" customWidth="1"/>
    <col min="13831" max="13831" width="10.140625" style="3" bestFit="1" customWidth="1"/>
    <col min="13832" max="13832" width="11.140625" style="3" bestFit="1" customWidth="1"/>
    <col min="13833" max="13833" width="20.5703125" style="3" customWidth="1"/>
    <col min="13834" max="14081" width="8.85546875" style="3"/>
    <col min="14082" max="14082" width="47.7109375" style="3" customWidth="1"/>
    <col min="14083" max="14083" width="25.7109375" style="3" customWidth="1"/>
    <col min="14084" max="14086" width="11.7109375" style="3" customWidth="1"/>
    <col min="14087" max="14087" width="10.140625" style="3" bestFit="1" customWidth="1"/>
    <col min="14088" max="14088" width="11.140625" style="3" bestFit="1" customWidth="1"/>
    <col min="14089" max="14089" width="20.5703125" style="3" customWidth="1"/>
    <col min="14090" max="14337" width="8.85546875" style="3"/>
    <col min="14338" max="14338" width="47.7109375" style="3" customWidth="1"/>
    <col min="14339" max="14339" width="25.7109375" style="3" customWidth="1"/>
    <col min="14340" max="14342" width="11.7109375" style="3" customWidth="1"/>
    <col min="14343" max="14343" width="10.140625" style="3" bestFit="1" customWidth="1"/>
    <col min="14344" max="14344" width="11.140625" style="3" bestFit="1" customWidth="1"/>
    <col min="14345" max="14345" width="20.5703125" style="3" customWidth="1"/>
    <col min="14346" max="14593" width="8.85546875" style="3"/>
    <col min="14594" max="14594" width="47.7109375" style="3" customWidth="1"/>
    <col min="14595" max="14595" width="25.7109375" style="3" customWidth="1"/>
    <col min="14596" max="14598" width="11.7109375" style="3" customWidth="1"/>
    <col min="14599" max="14599" width="10.140625" style="3" bestFit="1" customWidth="1"/>
    <col min="14600" max="14600" width="11.140625" style="3" bestFit="1" customWidth="1"/>
    <col min="14601" max="14601" width="20.5703125" style="3" customWidth="1"/>
    <col min="14602" max="14849" width="8.85546875" style="3"/>
    <col min="14850" max="14850" width="47.7109375" style="3" customWidth="1"/>
    <col min="14851" max="14851" width="25.7109375" style="3" customWidth="1"/>
    <col min="14852" max="14854" width="11.7109375" style="3" customWidth="1"/>
    <col min="14855" max="14855" width="10.140625" style="3" bestFit="1" customWidth="1"/>
    <col min="14856" max="14856" width="11.140625" style="3" bestFit="1" customWidth="1"/>
    <col min="14857" max="14857" width="20.5703125" style="3" customWidth="1"/>
    <col min="14858" max="15105" width="8.85546875" style="3"/>
    <col min="15106" max="15106" width="47.7109375" style="3" customWidth="1"/>
    <col min="15107" max="15107" width="25.7109375" style="3" customWidth="1"/>
    <col min="15108" max="15110" width="11.7109375" style="3" customWidth="1"/>
    <col min="15111" max="15111" width="10.140625" style="3" bestFit="1" customWidth="1"/>
    <col min="15112" max="15112" width="11.140625" style="3" bestFit="1" customWidth="1"/>
    <col min="15113" max="15113" width="20.5703125" style="3" customWidth="1"/>
    <col min="15114" max="15361" width="8.85546875" style="3"/>
    <col min="15362" max="15362" width="47.7109375" style="3" customWidth="1"/>
    <col min="15363" max="15363" width="25.7109375" style="3" customWidth="1"/>
    <col min="15364" max="15366" width="11.7109375" style="3" customWidth="1"/>
    <col min="15367" max="15367" width="10.140625" style="3" bestFit="1" customWidth="1"/>
    <col min="15368" max="15368" width="11.140625" style="3" bestFit="1" customWidth="1"/>
    <col min="15369" max="15369" width="20.5703125" style="3" customWidth="1"/>
    <col min="15370" max="15617" width="8.85546875" style="3"/>
    <col min="15618" max="15618" width="47.7109375" style="3" customWidth="1"/>
    <col min="15619" max="15619" width="25.7109375" style="3" customWidth="1"/>
    <col min="15620" max="15622" width="11.7109375" style="3" customWidth="1"/>
    <col min="15623" max="15623" width="10.140625" style="3" bestFit="1" customWidth="1"/>
    <col min="15624" max="15624" width="11.140625" style="3" bestFit="1" customWidth="1"/>
    <col min="15625" max="15625" width="20.5703125" style="3" customWidth="1"/>
    <col min="15626" max="15873" width="8.85546875" style="3"/>
    <col min="15874" max="15874" width="47.7109375" style="3" customWidth="1"/>
    <col min="15875" max="15875" width="25.7109375" style="3" customWidth="1"/>
    <col min="15876" max="15878" width="11.7109375" style="3" customWidth="1"/>
    <col min="15879" max="15879" width="10.140625" style="3" bestFit="1" customWidth="1"/>
    <col min="15880" max="15880" width="11.140625" style="3" bestFit="1" customWidth="1"/>
    <col min="15881" max="15881" width="20.5703125" style="3" customWidth="1"/>
    <col min="15882" max="16129" width="8.85546875" style="3"/>
    <col min="16130" max="16130" width="47.7109375" style="3" customWidth="1"/>
    <col min="16131" max="16131" width="25.7109375" style="3" customWidth="1"/>
    <col min="16132" max="16134" width="11.7109375" style="3" customWidth="1"/>
    <col min="16135" max="16135" width="10.140625" style="3" bestFit="1" customWidth="1"/>
    <col min="16136" max="16136" width="11.140625" style="3" bestFit="1" customWidth="1"/>
    <col min="16137" max="16137" width="20.5703125" style="3" customWidth="1"/>
    <col min="16138" max="16384" width="8.85546875" style="3"/>
  </cols>
  <sheetData>
    <row r="1" spans="1:9" ht="43.9" customHeight="1" thickBot="1" x14ac:dyDescent="0.5">
      <c r="A1" s="1" t="s">
        <v>0</v>
      </c>
      <c r="B1" s="2" t="s">
        <v>36</v>
      </c>
      <c r="C1" s="90" t="s">
        <v>45</v>
      </c>
      <c r="D1" s="91"/>
      <c r="E1" s="92"/>
      <c r="F1" s="57"/>
    </row>
    <row r="2" spans="1:9" ht="27" customHeight="1" thickBot="1" x14ac:dyDescent="0.25">
      <c r="A2" s="4" t="s">
        <v>1</v>
      </c>
      <c r="B2" s="5" t="s">
        <v>2</v>
      </c>
      <c r="C2" s="58" t="s">
        <v>46</v>
      </c>
      <c r="D2" s="58" t="s">
        <v>47</v>
      </c>
      <c r="E2" s="58" t="s">
        <v>48</v>
      </c>
      <c r="F2" s="57" t="s">
        <v>49</v>
      </c>
    </row>
    <row r="3" spans="1:9" x14ac:dyDescent="0.25">
      <c r="A3" s="6" t="s">
        <v>3</v>
      </c>
      <c r="B3" s="7"/>
      <c r="C3" s="59"/>
      <c r="D3" s="60"/>
      <c r="E3" s="61"/>
      <c r="F3" s="62"/>
    </row>
    <row r="4" spans="1:9" x14ac:dyDescent="0.25">
      <c r="A4" s="8" t="s">
        <v>4</v>
      </c>
      <c r="B4" s="7">
        <v>112642</v>
      </c>
      <c r="C4" s="59">
        <v>43747</v>
      </c>
      <c r="D4" s="60" t="s">
        <v>50</v>
      </c>
      <c r="E4" s="61">
        <v>67330.25</v>
      </c>
      <c r="F4" s="62"/>
    </row>
    <row r="5" spans="1:9" x14ac:dyDescent="0.25">
      <c r="A5" s="8" t="s">
        <v>4</v>
      </c>
      <c r="B5" s="7">
        <v>104367</v>
      </c>
      <c r="C5" s="59">
        <v>43843</v>
      </c>
      <c r="D5" s="60" t="s">
        <v>54</v>
      </c>
      <c r="E5" s="61">
        <v>67330.25</v>
      </c>
      <c r="F5" s="62"/>
    </row>
    <row r="6" spans="1:9" x14ac:dyDescent="0.25">
      <c r="A6" s="8" t="s">
        <v>5</v>
      </c>
      <c r="B6" s="7">
        <v>2309</v>
      </c>
      <c r="C6" s="59">
        <v>43969</v>
      </c>
      <c r="D6" s="60" t="s">
        <v>61</v>
      </c>
      <c r="E6" s="61">
        <v>67330.25</v>
      </c>
      <c r="F6" s="62"/>
    </row>
    <row r="7" spans="1:9" x14ac:dyDescent="0.25">
      <c r="A7" s="8" t="s">
        <v>6</v>
      </c>
      <c r="B7" s="7">
        <v>1600</v>
      </c>
      <c r="C7" s="59"/>
      <c r="D7" s="60"/>
      <c r="E7" s="61"/>
      <c r="F7" s="63"/>
    </row>
    <row r="8" spans="1:9" x14ac:dyDescent="0.25">
      <c r="A8" s="8" t="s">
        <v>7</v>
      </c>
      <c r="B8" s="9">
        <v>41203</v>
      </c>
      <c r="C8" s="64"/>
      <c r="D8" s="60"/>
      <c r="E8" s="61"/>
      <c r="F8" s="62"/>
    </row>
    <row r="9" spans="1:9" x14ac:dyDescent="0.25">
      <c r="A9" s="8" t="s">
        <v>8</v>
      </c>
      <c r="B9" s="7">
        <v>7200</v>
      </c>
      <c r="C9" s="59"/>
      <c r="D9" s="60"/>
      <c r="E9" s="61"/>
      <c r="F9" s="62"/>
    </row>
    <row r="10" spans="1:9" ht="15.75" thickBot="1" x14ac:dyDescent="0.3">
      <c r="A10" s="10"/>
      <c r="B10" s="11"/>
      <c r="C10" s="59"/>
      <c r="D10" s="60"/>
      <c r="E10" s="61"/>
      <c r="F10" s="62"/>
      <c r="G10" s="56"/>
      <c r="H10" s="56"/>
      <c r="I10" s="56"/>
    </row>
    <row r="11" spans="1:9" ht="13.5" thickBot="1" x14ac:dyDescent="0.25">
      <c r="A11" s="12" t="s">
        <v>9</v>
      </c>
      <c r="B11" s="13">
        <f>SUM(B3:B10)</f>
        <v>269321</v>
      </c>
      <c r="C11" s="65"/>
      <c r="D11" s="65"/>
      <c r="E11" s="65">
        <f>SUM(E4:E10)</f>
        <v>201990.75</v>
      </c>
      <c r="F11" s="66">
        <f>B11-E11</f>
        <v>67330.25</v>
      </c>
      <c r="G11" s="14"/>
      <c r="I11" s="14"/>
    </row>
    <row r="12" spans="1:9" x14ac:dyDescent="0.25">
      <c r="A12" s="15"/>
      <c r="B12" s="16"/>
      <c r="C12" s="70"/>
      <c r="D12" s="70"/>
      <c r="E12" s="61"/>
      <c r="F12" s="70"/>
      <c r="I12" s="14"/>
    </row>
    <row r="13" spans="1:9" x14ac:dyDescent="0.25">
      <c r="A13" s="15" t="s">
        <v>42</v>
      </c>
      <c r="B13" s="7">
        <v>7000</v>
      </c>
      <c r="C13" s="59">
        <v>43747</v>
      </c>
      <c r="D13" s="60" t="s">
        <v>50</v>
      </c>
      <c r="E13" s="61">
        <v>686.71</v>
      </c>
      <c r="F13" s="62"/>
      <c r="I13" s="14"/>
    </row>
    <row r="14" spans="1:9" x14ac:dyDescent="0.25">
      <c r="A14" s="15"/>
      <c r="B14" s="7"/>
      <c r="C14" s="59">
        <v>43843</v>
      </c>
      <c r="D14" s="60" t="s">
        <v>54</v>
      </c>
      <c r="E14" s="61">
        <v>634.83000000000004</v>
      </c>
      <c r="F14" s="62"/>
      <c r="I14" s="14"/>
    </row>
    <row r="15" spans="1:9" x14ac:dyDescent="0.25">
      <c r="A15" s="15"/>
      <c r="B15" s="7"/>
      <c r="C15" s="59">
        <v>43969</v>
      </c>
      <c r="D15" s="60" t="s">
        <v>61</v>
      </c>
      <c r="E15" s="61">
        <v>1556.98</v>
      </c>
      <c r="F15" s="62"/>
      <c r="I15" s="14"/>
    </row>
    <row r="16" spans="1:9" x14ac:dyDescent="0.25">
      <c r="A16" s="15"/>
      <c r="B16" s="7"/>
      <c r="C16" s="62"/>
      <c r="D16" s="62"/>
      <c r="E16" s="61"/>
      <c r="F16" s="62"/>
      <c r="I16" s="14"/>
    </row>
    <row r="17" spans="1:9" x14ac:dyDescent="0.25">
      <c r="A17" s="15"/>
      <c r="B17" s="7"/>
      <c r="C17" s="62"/>
      <c r="D17" s="62"/>
      <c r="E17" s="61"/>
      <c r="F17" s="62"/>
      <c r="I17" s="14"/>
    </row>
    <row r="18" spans="1:9" x14ac:dyDescent="0.25">
      <c r="A18" s="15" t="s">
        <v>10</v>
      </c>
      <c r="B18" s="7">
        <v>1350</v>
      </c>
      <c r="C18" s="59">
        <v>43747</v>
      </c>
      <c r="D18" s="60" t="s">
        <v>50</v>
      </c>
      <c r="E18" s="61">
        <v>1350</v>
      </c>
      <c r="F18" s="62"/>
      <c r="I18" s="14"/>
    </row>
    <row r="19" spans="1:9" x14ac:dyDescent="0.25">
      <c r="A19" s="15"/>
      <c r="B19" s="7"/>
      <c r="C19" s="62"/>
      <c r="D19" s="62"/>
      <c r="E19" s="61"/>
      <c r="F19" s="62"/>
      <c r="I19" s="14"/>
    </row>
    <row r="20" spans="1:9" x14ac:dyDescent="0.25">
      <c r="A20" s="17" t="s">
        <v>11</v>
      </c>
      <c r="B20" s="7">
        <v>4998</v>
      </c>
      <c r="C20" s="59">
        <v>43969</v>
      </c>
      <c r="D20" s="60" t="s">
        <v>61</v>
      </c>
      <c r="E20" s="61">
        <v>4997.58</v>
      </c>
      <c r="F20" s="62"/>
      <c r="H20" s="18"/>
      <c r="I20" s="14"/>
    </row>
    <row r="21" spans="1:9" x14ac:dyDescent="0.25">
      <c r="A21" s="17"/>
      <c r="B21" s="7"/>
      <c r="C21" s="62"/>
      <c r="D21" s="62"/>
      <c r="E21" s="61"/>
      <c r="F21" s="62"/>
      <c r="I21" s="14"/>
    </row>
    <row r="22" spans="1:9" x14ac:dyDescent="0.25">
      <c r="A22" s="17" t="s">
        <v>12</v>
      </c>
      <c r="B22" s="7">
        <v>16560</v>
      </c>
      <c r="C22" s="59">
        <v>43747</v>
      </c>
      <c r="D22" s="60" t="s">
        <v>50</v>
      </c>
      <c r="E22" s="61">
        <v>4140</v>
      </c>
      <c r="F22" s="62"/>
      <c r="I22" s="14"/>
    </row>
    <row r="23" spans="1:9" ht="14.45" customHeight="1" x14ac:dyDescent="0.25">
      <c r="A23" s="15"/>
      <c r="B23" s="7"/>
      <c r="C23" s="59">
        <v>43843</v>
      </c>
      <c r="D23" s="60" t="s">
        <v>54</v>
      </c>
      <c r="E23" s="61">
        <v>4140</v>
      </c>
      <c r="F23" s="62"/>
      <c r="I23" s="14"/>
    </row>
    <row r="24" spans="1:9" ht="14.45" customHeight="1" x14ac:dyDescent="0.25">
      <c r="A24" s="15"/>
      <c r="B24" s="7"/>
      <c r="C24" s="59">
        <v>43969</v>
      </c>
      <c r="D24" s="60" t="s">
        <v>61</v>
      </c>
      <c r="E24" s="61">
        <v>4140</v>
      </c>
      <c r="F24" s="62"/>
      <c r="I24" s="14"/>
    </row>
    <row r="25" spans="1:9" ht="14.45" customHeight="1" x14ac:dyDescent="0.25">
      <c r="A25" s="15"/>
      <c r="B25" s="7"/>
      <c r="C25" s="62"/>
      <c r="D25" s="62"/>
      <c r="E25" s="61"/>
      <c r="F25" s="62"/>
      <c r="I25" s="14"/>
    </row>
    <row r="26" spans="1:9" ht="14.45" customHeight="1" x14ac:dyDescent="0.25">
      <c r="A26" s="17"/>
      <c r="B26" s="7"/>
      <c r="C26" s="62"/>
      <c r="D26" s="62"/>
      <c r="E26" s="61"/>
      <c r="F26" s="62"/>
      <c r="I26" s="14"/>
    </row>
    <row r="27" spans="1:9" x14ac:dyDescent="0.25">
      <c r="A27" s="17" t="s">
        <v>13</v>
      </c>
      <c r="B27" s="7">
        <v>3000</v>
      </c>
      <c r="C27" s="59">
        <v>43747</v>
      </c>
      <c r="D27" s="60" t="s">
        <v>50</v>
      </c>
      <c r="E27" s="61">
        <v>750</v>
      </c>
      <c r="F27" s="62"/>
      <c r="I27" s="14"/>
    </row>
    <row r="28" spans="1:9" x14ac:dyDescent="0.25">
      <c r="A28" s="17"/>
      <c r="B28" s="7"/>
      <c r="C28" s="59">
        <v>43843</v>
      </c>
      <c r="D28" s="60" t="s">
        <v>54</v>
      </c>
      <c r="E28" s="61">
        <v>750</v>
      </c>
      <c r="F28" s="62"/>
      <c r="I28" s="14"/>
    </row>
    <row r="29" spans="1:9" x14ac:dyDescent="0.25">
      <c r="A29" s="17"/>
      <c r="B29" s="7"/>
      <c r="C29" s="59">
        <v>43969</v>
      </c>
      <c r="D29" s="60" t="s">
        <v>61</v>
      </c>
      <c r="E29" s="61">
        <v>750</v>
      </c>
      <c r="F29" s="62"/>
      <c r="I29" s="14"/>
    </row>
    <row r="30" spans="1:9" x14ac:dyDescent="0.25">
      <c r="A30" s="17"/>
      <c r="B30" s="7"/>
      <c r="C30" s="82"/>
      <c r="D30" s="83"/>
      <c r="E30" s="61"/>
      <c r="F30" s="62"/>
      <c r="I30" s="14"/>
    </row>
    <row r="31" spans="1:9" x14ac:dyDescent="0.25">
      <c r="A31" s="15"/>
      <c r="B31" s="7"/>
      <c r="C31" s="62"/>
      <c r="D31" s="62"/>
      <c r="E31" s="61"/>
      <c r="F31" s="62"/>
    </row>
    <row r="32" spans="1:9" x14ac:dyDescent="0.25">
      <c r="A32" s="15" t="s">
        <v>14</v>
      </c>
      <c r="B32" s="7">
        <v>3500</v>
      </c>
      <c r="C32" s="59">
        <v>43747</v>
      </c>
      <c r="D32" s="60" t="s">
        <v>50</v>
      </c>
      <c r="E32" s="61">
        <v>875</v>
      </c>
      <c r="F32" s="62"/>
      <c r="I32" s="14"/>
    </row>
    <row r="33" spans="1:10" x14ac:dyDescent="0.25">
      <c r="A33" s="15"/>
      <c r="B33" s="7"/>
      <c r="C33" s="59">
        <v>43843</v>
      </c>
      <c r="D33" s="60" t="s">
        <v>54</v>
      </c>
      <c r="E33" s="61">
        <v>875</v>
      </c>
      <c r="F33" s="62"/>
      <c r="I33" s="14"/>
    </row>
    <row r="34" spans="1:10" x14ac:dyDescent="0.25">
      <c r="A34" s="17"/>
      <c r="B34" s="7"/>
      <c r="C34" s="59">
        <v>43969</v>
      </c>
      <c r="D34" s="60" t="s">
        <v>61</v>
      </c>
      <c r="E34" s="61">
        <v>875</v>
      </c>
      <c r="F34" s="62"/>
      <c r="I34" s="14"/>
    </row>
    <row r="35" spans="1:10" x14ac:dyDescent="0.25">
      <c r="A35" s="15"/>
      <c r="B35" s="7"/>
      <c r="C35" s="62"/>
      <c r="D35" s="62"/>
      <c r="E35" s="61"/>
      <c r="F35" s="62"/>
      <c r="I35" s="14"/>
    </row>
    <row r="36" spans="1:10" x14ac:dyDescent="0.25">
      <c r="A36" s="15"/>
      <c r="B36" s="7"/>
      <c r="C36" s="62"/>
      <c r="D36" s="62"/>
      <c r="E36" s="61"/>
      <c r="F36" s="62"/>
      <c r="H36" s="18"/>
    </row>
    <row r="37" spans="1:10" x14ac:dyDescent="0.25">
      <c r="A37" s="17" t="s">
        <v>15</v>
      </c>
      <c r="B37" s="7">
        <v>3000</v>
      </c>
      <c r="C37" s="59">
        <v>43747</v>
      </c>
      <c r="D37" s="60" t="s">
        <v>50</v>
      </c>
      <c r="E37" s="61">
        <v>750</v>
      </c>
      <c r="F37" s="62"/>
    </row>
    <row r="38" spans="1:10" x14ac:dyDescent="0.25">
      <c r="A38" s="17"/>
      <c r="B38" s="7"/>
      <c r="C38" s="59">
        <v>43843</v>
      </c>
      <c r="D38" s="60" t="s">
        <v>54</v>
      </c>
      <c r="E38" s="61">
        <v>750</v>
      </c>
      <c r="F38" s="62"/>
    </row>
    <row r="39" spans="1:10" x14ac:dyDescent="0.25">
      <c r="A39" s="17"/>
      <c r="B39" s="7"/>
      <c r="C39" s="59">
        <v>43969</v>
      </c>
      <c r="D39" s="60" t="s">
        <v>61</v>
      </c>
      <c r="E39" s="61">
        <v>750</v>
      </c>
      <c r="F39" s="62"/>
    </row>
    <row r="40" spans="1:10" x14ac:dyDescent="0.25">
      <c r="A40" s="17"/>
      <c r="B40" s="7"/>
      <c r="C40" s="82"/>
      <c r="D40" s="83"/>
      <c r="E40" s="61"/>
      <c r="F40" s="62"/>
    </row>
    <row r="41" spans="1:10" x14ac:dyDescent="0.25">
      <c r="A41" s="15"/>
      <c r="B41" s="7"/>
      <c r="C41" s="62"/>
      <c r="D41" s="62"/>
      <c r="E41" s="61"/>
      <c r="F41" s="62"/>
    </row>
    <row r="42" spans="1:10" x14ac:dyDescent="0.25">
      <c r="A42" s="15" t="s">
        <v>51</v>
      </c>
      <c r="B42" s="7">
        <v>5000</v>
      </c>
      <c r="C42" s="59">
        <v>43747</v>
      </c>
      <c r="D42" s="60" t="s">
        <v>50</v>
      </c>
      <c r="E42" s="61">
        <v>1250</v>
      </c>
      <c r="F42" s="62"/>
      <c r="I42" s="14"/>
    </row>
    <row r="43" spans="1:10" x14ac:dyDescent="0.25">
      <c r="A43" s="15"/>
      <c r="B43" s="7"/>
      <c r="C43" s="59">
        <v>43843</v>
      </c>
      <c r="D43" s="60" t="s">
        <v>54</v>
      </c>
      <c r="E43" s="61">
        <v>1250</v>
      </c>
      <c r="F43" s="62"/>
      <c r="I43" s="14"/>
    </row>
    <row r="44" spans="1:10" x14ac:dyDescent="0.25">
      <c r="A44" s="15"/>
      <c r="B44" s="7"/>
      <c r="C44" s="59">
        <v>43969</v>
      </c>
      <c r="D44" s="60" t="s">
        <v>61</v>
      </c>
      <c r="E44" s="61">
        <v>1250</v>
      </c>
      <c r="F44" s="62"/>
      <c r="I44" s="14"/>
    </row>
    <row r="45" spans="1:10" x14ac:dyDescent="0.25">
      <c r="A45" s="15"/>
      <c r="B45" s="7"/>
      <c r="C45" s="82"/>
      <c r="D45" s="83"/>
      <c r="E45" s="61"/>
      <c r="F45" s="62"/>
      <c r="I45" s="14"/>
    </row>
    <row r="46" spans="1:10" x14ac:dyDescent="0.25">
      <c r="A46" s="15"/>
      <c r="B46" s="7"/>
      <c r="C46" s="62"/>
      <c r="D46" s="62"/>
      <c r="E46" s="61"/>
      <c r="F46" s="62"/>
      <c r="H46" s="55"/>
      <c r="I46" s="27"/>
      <c r="J46" s="27"/>
    </row>
    <row r="47" spans="1:10" x14ac:dyDescent="0.25">
      <c r="A47" s="17" t="s">
        <v>16</v>
      </c>
      <c r="B47" s="7">
        <v>3000</v>
      </c>
      <c r="C47" s="59">
        <v>43747</v>
      </c>
      <c r="D47" s="60" t="s">
        <v>50</v>
      </c>
      <c r="E47" s="61">
        <v>750</v>
      </c>
      <c r="F47" s="62"/>
      <c r="I47" s="27"/>
      <c r="J47" s="27"/>
    </row>
    <row r="48" spans="1:10" x14ac:dyDescent="0.25">
      <c r="A48" s="15"/>
      <c r="B48" s="7"/>
      <c r="C48" s="59">
        <v>43843</v>
      </c>
      <c r="D48" s="60" t="s">
        <v>54</v>
      </c>
      <c r="E48" s="61">
        <v>750</v>
      </c>
      <c r="F48" s="62"/>
      <c r="J48" s="27"/>
    </row>
    <row r="49" spans="1:10" x14ac:dyDescent="0.25">
      <c r="A49" s="15"/>
      <c r="B49" s="7"/>
      <c r="C49" s="59">
        <v>43969</v>
      </c>
      <c r="D49" s="60" t="s">
        <v>61</v>
      </c>
      <c r="E49" s="61">
        <v>750</v>
      </c>
      <c r="F49" s="62"/>
      <c r="J49" s="27"/>
    </row>
    <row r="50" spans="1:10" x14ac:dyDescent="0.25">
      <c r="A50" s="15"/>
      <c r="B50" s="7"/>
      <c r="C50" s="62"/>
      <c r="D50" s="62"/>
      <c r="E50" s="61"/>
      <c r="F50" s="62"/>
    </row>
    <row r="51" spans="1:10" x14ac:dyDescent="0.25">
      <c r="A51" s="17"/>
      <c r="B51" s="7"/>
      <c r="C51" s="62"/>
      <c r="D51" s="62"/>
      <c r="E51" s="61"/>
      <c r="F51" s="62"/>
    </row>
    <row r="52" spans="1:10" x14ac:dyDescent="0.25">
      <c r="A52" s="15" t="s">
        <v>17</v>
      </c>
      <c r="B52" s="7">
        <v>12531</v>
      </c>
      <c r="C52" s="59">
        <v>43747</v>
      </c>
      <c r="D52" s="60" t="s">
        <v>50</v>
      </c>
      <c r="E52" s="61">
        <v>3132.75</v>
      </c>
      <c r="F52" s="62"/>
    </row>
    <row r="53" spans="1:10" x14ac:dyDescent="0.25">
      <c r="A53" s="15"/>
      <c r="B53" s="19"/>
      <c r="C53" s="59">
        <v>43843</v>
      </c>
      <c r="D53" s="60" t="s">
        <v>54</v>
      </c>
      <c r="E53" s="61">
        <v>3132.75</v>
      </c>
      <c r="F53" s="62"/>
    </row>
    <row r="54" spans="1:10" x14ac:dyDescent="0.25">
      <c r="A54" s="15"/>
      <c r="B54" s="19"/>
      <c r="C54" s="59">
        <v>43969</v>
      </c>
      <c r="D54" s="60" t="s">
        <v>61</v>
      </c>
      <c r="E54" s="61">
        <v>3132.75</v>
      </c>
      <c r="F54" s="62"/>
    </row>
    <row r="55" spans="1:10" x14ac:dyDescent="0.25">
      <c r="A55" s="15"/>
      <c r="B55" s="19"/>
      <c r="C55" s="62"/>
      <c r="D55" s="62"/>
      <c r="E55" s="61"/>
      <c r="F55" s="62"/>
    </row>
    <row r="56" spans="1:10" x14ac:dyDescent="0.25">
      <c r="A56" s="20"/>
      <c r="B56" s="21"/>
      <c r="C56" s="62"/>
      <c r="D56" s="62"/>
      <c r="E56" s="61"/>
      <c r="F56" s="62"/>
      <c r="H56" s="18"/>
    </row>
    <row r="57" spans="1:10" x14ac:dyDescent="0.25">
      <c r="A57" s="20"/>
      <c r="B57" s="21"/>
      <c r="C57" s="74"/>
      <c r="D57" s="74"/>
      <c r="E57" s="78"/>
      <c r="F57" s="74"/>
      <c r="H57" s="55"/>
    </row>
    <row r="58" spans="1:10" x14ac:dyDescent="0.25">
      <c r="A58" s="22" t="s">
        <v>18</v>
      </c>
      <c r="B58" s="23">
        <f>SUM(B12:B52)</f>
        <v>59939</v>
      </c>
      <c r="C58" s="79"/>
      <c r="D58" s="79"/>
      <c r="E58" s="23">
        <f>SUM(E12:E56)</f>
        <v>44169.35</v>
      </c>
      <c r="F58" s="23">
        <f>B58-E58</f>
        <v>15769.650000000001</v>
      </c>
      <c r="H58" s="18"/>
    </row>
    <row r="59" spans="1:10" x14ac:dyDescent="0.25">
      <c r="A59" s="22"/>
      <c r="B59" s="85"/>
      <c r="C59" s="86"/>
      <c r="D59" s="86"/>
      <c r="E59" s="85"/>
      <c r="F59" s="85"/>
      <c r="H59" s="18"/>
    </row>
    <row r="60" spans="1:10" x14ac:dyDescent="0.25">
      <c r="A60" s="22"/>
      <c r="B60" s="85"/>
      <c r="C60" s="86"/>
      <c r="D60" s="86"/>
      <c r="E60" s="85"/>
      <c r="F60" s="85"/>
      <c r="H60" s="18"/>
    </row>
    <row r="61" spans="1:10" ht="15.75" thickBot="1" x14ac:dyDescent="0.3">
      <c r="A61" s="15"/>
      <c r="B61" s="24">
        <f>B58+B11</f>
        <v>329260</v>
      </c>
      <c r="C61" s="62"/>
      <c r="D61" s="62"/>
      <c r="E61" s="78">
        <f>SUM(E11+E58)</f>
        <v>246160.1</v>
      </c>
      <c r="F61" s="62"/>
    </row>
    <row r="62" spans="1:10" ht="13.5" thickBot="1" x14ac:dyDescent="0.25">
      <c r="A62" s="25" t="s">
        <v>19</v>
      </c>
      <c r="B62" s="26"/>
      <c r="C62" s="26"/>
      <c r="D62" s="26"/>
      <c r="E62" s="26"/>
      <c r="F62" s="26"/>
    </row>
    <row r="63" spans="1:10" ht="12.75" x14ac:dyDescent="0.2">
      <c r="A63" s="15" t="s">
        <v>20</v>
      </c>
      <c r="B63" s="80">
        <v>5000</v>
      </c>
      <c r="C63" s="59">
        <v>43787</v>
      </c>
      <c r="D63" s="60" t="s">
        <v>43</v>
      </c>
      <c r="E63" s="61">
        <v>5000</v>
      </c>
      <c r="F63" s="94">
        <f>B63-E63</f>
        <v>0</v>
      </c>
    </row>
    <row r="64" spans="1:10" x14ac:dyDescent="0.25">
      <c r="A64" s="15"/>
      <c r="B64" s="19"/>
      <c r="C64" s="62"/>
      <c r="D64" s="62"/>
      <c r="E64" s="61"/>
      <c r="F64" s="95"/>
    </row>
    <row r="65" spans="1:9" ht="12.75" x14ac:dyDescent="0.2">
      <c r="A65" s="15" t="s">
        <v>21</v>
      </c>
      <c r="B65" s="19">
        <v>113415</v>
      </c>
      <c r="C65" s="59">
        <v>43747</v>
      </c>
      <c r="D65" s="60" t="s">
        <v>50</v>
      </c>
      <c r="E65" s="61">
        <v>28162.98</v>
      </c>
      <c r="F65" s="95"/>
      <c r="H65" s="18"/>
    </row>
    <row r="66" spans="1:9" ht="12.75" x14ac:dyDescent="0.2">
      <c r="A66" s="15"/>
      <c r="B66" s="19"/>
      <c r="C66" s="59">
        <v>43790</v>
      </c>
      <c r="D66" s="60" t="s">
        <v>52</v>
      </c>
      <c r="E66" s="61">
        <v>9442.5300000000007</v>
      </c>
      <c r="F66" s="95"/>
    </row>
    <row r="67" spans="1:9" ht="12.75" x14ac:dyDescent="0.2">
      <c r="A67" s="15"/>
      <c r="B67" s="19"/>
      <c r="C67" s="59">
        <v>43830</v>
      </c>
      <c r="D67" s="60" t="s">
        <v>53</v>
      </c>
      <c r="E67" s="61">
        <v>9402.2900000000009</v>
      </c>
      <c r="F67" s="95"/>
    </row>
    <row r="68" spans="1:9" ht="12.75" x14ac:dyDescent="0.2">
      <c r="A68" s="15"/>
      <c r="B68" s="19"/>
      <c r="C68" s="59">
        <v>43843</v>
      </c>
      <c r="D68" s="60" t="s">
        <v>54</v>
      </c>
      <c r="E68" s="61">
        <v>9092.9500000000007</v>
      </c>
      <c r="F68" s="95"/>
    </row>
    <row r="69" spans="1:9" ht="12.75" x14ac:dyDescent="0.2">
      <c r="A69" s="15"/>
      <c r="B69" s="19"/>
      <c r="C69" s="82">
        <v>43893</v>
      </c>
      <c r="D69" s="83" t="s">
        <v>56</v>
      </c>
      <c r="E69" s="61">
        <v>7562.29</v>
      </c>
      <c r="F69" s="95"/>
    </row>
    <row r="70" spans="1:9" ht="12.75" x14ac:dyDescent="0.2">
      <c r="A70" s="15"/>
      <c r="B70" s="19"/>
      <c r="C70" s="82">
        <v>43909</v>
      </c>
      <c r="D70" s="83" t="s">
        <v>57</v>
      </c>
      <c r="E70" s="61">
        <v>7271.75</v>
      </c>
      <c r="F70" s="95"/>
    </row>
    <row r="71" spans="1:9" ht="12.75" x14ac:dyDescent="0.2">
      <c r="A71" s="15"/>
      <c r="B71" s="19"/>
      <c r="C71" s="82">
        <v>43937</v>
      </c>
      <c r="D71" s="83" t="s">
        <v>62</v>
      </c>
      <c r="E71" s="61">
        <v>7202.39</v>
      </c>
      <c r="F71" s="95"/>
    </row>
    <row r="72" spans="1:9" ht="12.75" x14ac:dyDescent="0.2">
      <c r="A72" s="15"/>
      <c r="B72" s="19"/>
      <c r="C72" s="82">
        <v>43969</v>
      </c>
      <c r="D72" s="83" t="s">
        <v>61</v>
      </c>
      <c r="E72" s="61">
        <v>7403.83</v>
      </c>
      <c r="F72" s="95"/>
    </row>
    <row r="73" spans="1:9" ht="12.75" x14ac:dyDescent="0.2">
      <c r="A73" s="15"/>
      <c r="B73" s="19"/>
      <c r="C73" s="82"/>
      <c r="D73" s="83"/>
      <c r="E73" s="61"/>
      <c r="F73" s="94">
        <f>-SUM(E65:E73)+B65</f>
        <v>27873.989999999991</v>
      </c>
    </row>
    <row r="74" spans="1:9" x14ac:dyDescent="0.25">
      <c r="A74" s="15"/>
      <c r="B74" s="19"/>
      <c r="C74" s="62"/>
      <c r="D74" s="62"/>
      <c r="E74" s="61"/>
      <c r="F74" s="95"/>
      <c r="H74" s="14"/>
      <c r="I74" s="14"/>
    </row>
    <row r="75" spans="1:9" ht="12.75" x14ac:dyDescent="0.2">
      <c r="A75" s="15" t="s">
        <v>22</v>
      </c>
      <c r="B75" s="19">
        <v>171935</v>
      </c>
      <c r="C75" s="59">
        <v>43747</v>
      </c>
      <c r="D75" s="60" t="s">
        <v>50</v>
      </c>
      <c r="E75" s="61">
        <v>41922.69</v>
      </c>
      <c r="F75" s="95"/>
    </row>
    <row r="76" spans="1:9" ht="12.75" x14ac:dyDescent="0.2">
      <c r="A76" s="15"/>
      <c r="B76" s="19"/>
      <c r="C76" s="59">
        <v>43790</v>
      </c>
      <c r="D76" s="60" t="s">
        <v>52</v>
      </c>
      <c r="E76" s="61">
        <v>13974.23</v>
      </c>
      <c r="F76" s="95"/>
    </row>
    <row r="77" spans="1:9" ht="12.75" x14ac:dyDescent="0.2">
      <c r="A77" s="15"/>
      <c r="B77" s="19"/>
      <c r="C77" s="59">
        <v>43830</v>
      </c>
      <c r="D77" s="60" t="s">
        <v>53</v>
      </c>
      <c r="E77" s="61">
        <v>14018.19</v>
      </c>
      <c r="F77" s="95"/>
    </row>
    <row r="78" spans="1:9" ht="12.75" x14ac:dyDescent="0.2">
      <c r="A78" s="15"/>
      <c r="B78" s="19"/>
      <c r="C78" s="59">
        <v>43843</v>
      </c>
      <c r="D78" s="60" t="s">
        <v>54</v>
      </c>
      <c r="E78" s="61">
        <v>14022.54</v>
      </c>
      <c r="F78" s="95"/>
    </row>
    <row r="79" spans="1:9" ht="12.75" x14ac:dyDescent="0.2">
      <c r="A79" s="15"/>
      <c r="B79" s="19"/>
      <c r="C79" s="82">
        <v>43893</v>
      </c>
      <c r="D79" s="83" t="s">
        <v>56</v>
      </c>
      <c r="E79" s="61">
        <v>14967.87</v>
      </c>
      <c r="F79" s="95"/>
    </row>
    <row r="80" spans="1:9" ht="12.75" x14ac:dyDescent="0.2">
      <c r="A80" s="15"/>
      <c r="B80" s="19"/>
      <c r="C80" s="82">
        <v>43909</v>
      </c>
      <c r="D80" s="83" t="s">
        <v>57</v>
      </c>
      <c r="E80" s="61">
        <v>14533.87</v>
      </c>
      <c r="F80" s="95"/>
    </row>
    <row r="81" spans="1:8" ht="12.75" x14ac:dyDescent="0.2">
      <c r="A81" s="15"/>
      <c r="B81" s="19"/>
      <c r="C81" s="82">
        <v>43937</v>
      </c>
      <c r="D81" s="83" t="s">
        <v>62</v>
      </c>
      <c r="E81" s="61">
        <v>14533.87</v>
      </c>
      <c r="F81" s="95"/>
    </row>
    <row r="82" spans="1:8" ht="12.75" x14ac:dyDescent="0.2">
      <c r="A82" s="15"/>
      <c r="B82" s="19"/>
      <c r="C82" s="82">
        <v>43969</v>
      </c>
      <c r="D82" s="83" t="s">
        <v>61</v>
      </c>
      <c r="E82" s="61">
        <v>18184.57</v>
      </c>
      <c r="F82" s="95"/>
    </row>
    <row r="83" spans="1:8" ht="12.75" x14ac:dyDescent="0.2">
      <c r="A83" s="15"/>
      <c r="B83" s="19"/>
      <c r="C83" s="82"/>
      <c r="D83" s="83"/>
      <c r="E83" s="61"/>
      <c r="F83" s="96">
        <f>-SUM(E75:E83)+B75</f>
        <v>25777.170000000013</v>
      </c>
    </row>
    <row r="84" spans="1:8" ht="12.75" x14ac:dyDescent="0.2">
      <c r="A84" s="15"/>
      <c r="B84" s="19"/>
      <c r="C84" s="59"/>
      <c r="D84" s="60"/>
      <c r="E84" s="61"/>
      <c r="F84" s="95"/>
      <c r="H84" s="14"/>
    </row>
    <row r="85" spans="1:8" ht="12.75" x14ac:dyDescent="0.2">
      <c r="A85" s="15" t="s">
        <v>23</v>
      </c>
      <c r="B85" s="19">
        <v>10000</v>
      </c>
      <c r="C85" s="59">
        <v>43830</v>
      </c>
      <c r="D85" s="60" t="s">
        <v>44</v>
      </c>
      <c r="E85" s="61">
        <v>42</v>
      </c>
      <c r="F85" s="95"/>
      <c r="H85" s="27"/>
    </row>
    <row r="86" spans="1:8" ht="12.75" x14ac:dyDescent="0.2">
      <c r="A86" s="15"/>
      <c r="B86" s="19"/>
      <c r="C86" s="59">
        <v>43874</v>
      </c>
      <c r="D86" s="60" t="s">
        <v>55</v>
      </c>
      <c r="E86" s="61">
        <v>638.66</v>
      </c>
      <c r="F86" s="95"/>
    </row>
    <row r="87" spans="1:8" ht="12.75" x14ac:dyDescent="0.2">
      <c r="A87" s="15"/>
      <c r="B87" s="19"/>
      <c r="C87" s="59">
        <v>43965</v>
      </c>
      <c r="D87" s="60" t="s">
        <v>63</v>
      </c>
      <c r="E87" s="61">
        <v>982.47</v>
      </c>
      <c r="F87" s="95"/>
    </row>
    <row r="88" spans="1:8" ht="12.75" x14ac:dyDescent="0.2">
      <c r="A88" s="15"/>
      <c r="B88" s="19"/>
      <c r="C88" s="59"/>
      <c r="D88" s="60"/>
      <c r="E88" s="61"/>
      <c r="F88" s="94">
        <f>-SUM(E85:E88)+B85</f>
        <v>8336.869999999999</v>
      </c>
    </row>
    <row r="89" spans="1:8" ht="12.75" x14ac:dyDescent="0.2">
      <c r="A89" s="15" t="s">
        <v>24</v>
      </c>
      <c r="B89" s="19">
        <v>85521</v>
      </c>
      <c r="C89" s="59">
        <v>43830</v>
      </c>
      <c r="D89" s="60" t="s">
        <v>44</v>
      </c>
      <c r="E89" s="61">
        <v>16975.8</v>
      </c>
      <c r="F89" s="95"/>
    </row>
    <row r="90" spans="1:8" ht="12.75" x14ac:dyDescent="0.2">
      <c r="A90" s="15"/>
      <c r="B90" s="19"/>
      <c r="C90" s="59">
        <v>43874</v>
      </c>
      <c r="D90" s="60" t="s">
        <v>55</v>
      </c>
      <c r="E90" s="61">
        <v>17262.150000000001</v>
      </c>
      <c r="F90" s="95"/>
    </row>
    <row r="91" spans="1:8" ht="12.75" x14ac:dyDescent="0.2">
      <c r="A91" s="15"/>
      <c r="B91" s="19"/>
      <c r="C91" s="59">
        <v>43965</v>
      </c>
      <c r="D91" s="60" t="s">
        <v>63</v>
      </c>
      <c r="E91" s="61">
        <v>18658.32</v>
      </c>
      <c r="F91" s="95"/>
    </row>
    <row r="92" spans="1:8" ht="12.75" x14ac:dyDescent="0.2">
      <c r="A92" s="15"/>
      <c r="B92" s="19"/>
      <c r="C92" s="59"/>
      <c r="D92" s="60"/>
      <c r="E92" s="61"/>
      <c r="F92" s="94">
        <f>-SUM(E89:E92)+B89</f>
        <v>32624.730000000003</v>
      </c>
    </row>
    <row r="93" spans="1:8" ht="12.75" x14ac:dyDescent="0.2">
      <c r="A93" s="15"/>
      <c r="B93" s="19"/>
      <c r="C93" s="59"/>
      <c r="D93" s="60"/>
      <c r="E93" s="61"/>
      <c r="F93" s="95"/>
    </row>
    <row r="94" spans="1:8" ht="12.75" x14ac:dyDescent="0.2">
      <c r="A94" s="15" t="s">
        <v>25</v>
      </c>
      <c r="B94" s="19">
        <v>25000</v>
      </c>
      <c r="C94" s="59">
        <v>43787</v>
      </c>
      <c r="D94" s="60" t="s">
        <v>43</v>
      </c>
      <c r="E94" s="61">
        <v>4215.33</v>
      </c>
      <c r="F94" s="95"/>
    </row>
    <row r="95" spans="1:8" ht="12.75" x14ac:dyDescent="0.2">
      <c r="A95" s="15"/>
      <c r="B95" s="19"/>
      <c r="C95" s="59">
        <v>43969</v>
      </c>
      <c r="D95" s="60" t="s">
        <v>61</v>
      </c>
      <c r="E95" s="61">
        <v>7738.88</v>
      </c>
      <c r="F95" s="95"/>
    </row>
    <row r="96" spans="1:8" ht="12.75" x14ac:dyDescent="0.2">
      <c r="A96" s="15"/>
      <c r="B96" s="19"/>
      <c r="C96" s="59"/>
      <c r="D96" s="60"/>
      <c r="E96" s="61"/>
      <c r="F96" s="95"/>
    </row>
    <row r="97" spans="1:6" ht="12.75" x14ac:dyDescent="0.2">
      <c r="A97" s="15"/>
      <c r="B97" s="19"/>
      <c r="C97" s="59"/>
      <c r="D97" s="60"/>
      <c r="E97" s="61"/>
      <c r="F97" s="95"/>
    </row>
    <row r="98" spans="1:6" x14ac:dyDescent="0.25">
      <c r="A98" s="15"/>
      <c r="B98" s="19"/>
      <c r="C98" s="62"/>
      <c r="D98" s="62"/>
      <c r="E98" s="76"/>
      <c r="F98" s="94">
        <f>-SUM(E94:E97)+B94</f>
        <v>13045.79</v>
      </c>
    </row>
    <row r="99" spans="1:6" x14ac:dyDescent="0.25">
      <c r="A99" s="72" t="s">
        <v>26</v>
      </c>
      <c r="B99" s="73">
        <f>SUM(B63:B98)</f>
        <v>410871</v>
      </c>
      <c r="C99" s="79"/>
      <c r="D99" s="79"/>
      <c r="E99" s="81">
        <f>SUM(E63:E98)</f>
        <v>303212.45000000007</v>
      </c>
      <c r="F99" s="84">
        <f>B99-E99</f>
        <v>107658.54999999993</v>
      </c>
    </row>
    <row r="100" spans="1:6" x14ac:dyDescent="0.25">
      <c r="A100" s="6" t="s">
        <v>27</v>
      </c>
      <c r="B100" s="28"/>
      <c r="C100" s="62"/>
      <c r="D100" s="62"/>
      <c r="E100" s="61"/>
      <c r="F100" s="95"/>
    </row>
    <row r="101" spans="1:6" x14ac:dyDescent="0.25">
      <c r="A101" s="29"/>
      <c r="B101" s="19"/>
      <c r="C101" s="62"/>
      <c r="D101" s="62"/>
      <c r="E101" s="61"/>
      <c r="F101" s="95"/>
    </row>
    <row r="102" spans="1:6" x14ac:dyDescent="0.25">
      <c r="A102" s="30" t="s">
        <v>28</v>
      </c>
      <c r="B102" s="19">
        <v>180</v>
      </c>
      <c r="C102" s="88">
        <v>43811</v>
      </c>
      <c r="D102" s="62"/>
      <c r="E102" s="61">
        <v>71.36</v>
      </c>
      <c r="F102" s="95"/>
    </row>
    <row r="103" spans="1:6" x14ac:dyDescent="0.25">
      <c r="A103" s="6"/>
      <c r="B103" s="31"/>
      <c r="C103" s="88">
        <v>43853</v>
      </c>
      <c r="D103" s="62"/>
      <c r="E103" s="61">
        <v>25.92</v>
      </c>
      <c r="F103" s="95"/>
    </row>
    <row r="104" spans="1:6" x14ac:dyDescent="0.25">
      <c r="A104" s="75"/>
      <c r="B104" s="32">
        <f>SUM(B101:B103)</f>
        <v>180</v>
      </c>
      <c r="C104" s="62"/>
      <c r="D104" s="62"/>
      <c r="E104" s="61">
        <f>SUM(E102:E103)</f>
        <v>97.28</v>
      </c>
      <c r="F104" s="94">
        <f>-SUM(E101:E103)+B102</f>
        <v>82.72</v>
      </c>
    </row>
    <row r="105" spans="1:6" x14ac:dyDescent="0.25">
      <c r="A105" s="33"/>
      <c r="B105" s="34"/>
      <c r="C105" s="62"/>
      <c r="D105" s="62"/>
      <c r="E105" s="61"/>
      <c r="F105" s="95"/>
    </row>
    <row r="106" spans="1:6" x14ac:dyDescent="0.25">
      <c r="A106" s="35" t="s">
        <v>29</v>
      </c>
      <c r="B106" s="36"/>
      <c r="C106" s="62"/>
      <c r="D106" s="62"/>
      <c r="E106" s="61"/>
      <c r="F106" s="95"/>
    </row>
    <row r="107" spans="1:6" x14ac:dyDescent="0.25">
      <c r="A107" s="35" t="s">
        <v>40</v>
      </c>
      <c r="B107" s="36">
        <f>B11+B58+B99+B104</f>
        <v>740311</v>
      </c>
      <c r="C107" s="62"/>
      <c r="D107" s="62"/>
      <c r="E107" s="93">
        <f>E11+E58+E99+E102+E103</f>
        <v>549469.83000000007</v>
      </c>
      <c r="F107" s="97">
        <f>B107-E107</f>
        <v>190841.16999999993</v>
      </c>
    </row>
    <row r="108" spans="1:6" x14ac:dyDescent="0.25">
      <c r="A108" s="15"/>
      <c r="B108" s="37"/>
      <c r="C108" s="62"/>
      <c r="D108" s="62"/>
      <c r="E108" s="61"/>
      <c r="F108" s="95"/>
    </row>
    <row r="109" spans="1:6" x14ac:dyDescent="0.25">
      <c r="A109" s="38" t="s">
        <v>41</v>
      </c>
      <c r="B109" s="39">
        <v>736751</v>
      </c>
      <c r="C109" s="62"/>
      <c r="D109" s="62"/>
      <c r="E109" s="39">
        <f>B125</f>
        <v>602009.93000000005</v>
      </c>
      <c r="F109" s="39">
        <f>B109-E109</f>
        <v>134741.06999999995</v>
      </c>
    </row>
    <row r="110" spans="1:6" ht="15.75" thickBot="1" x14ac:dyDescent="0.3">
      <c r="A110" s="40" t="s">
        <v>30</v>
      </c>
      <c r="B110" s="41"/>
      <c r="C110" s="71"/>
      <c r="D110" s="71"/>
      <c r="E110" s="77"/>
      <c r="F110" s="71"/>
    </row>
    <row r="111" spans="1:6" x14ac:dyDescent="0.25">
      <c r="A111" s="15"/>
      <c r="B111" s="19" t="s">
        <v>31</v>
      </c>
      <c r="C111" s="62"/>
      <c r="D111" s="62"/>
      <c r="E111" s="61"/>
      <c r="F111" s="62"/>
    </row>
    <row r="112" spans="1:6" x14ac:dyDescent="0.25">
      <c r="A112" s="6" t="s">
        <v>38</v>
      </c>
      <c r="B112" s="42">
        <v>721782</v>
      </c>
      <c r="C112" s="62"/>
      <c r="D112" s="62"/>
      <c r="E112" s="61"/>
      <c r="F112" s="62"/>
    </row>
    <row r="113" spans="1:6" x14ac:dyDescent="0.25">
      <c r="A113" s="6" t="s">
        <v>39</v>
      </c>
      <c r="B113" s="43">
        <v>14969</v>
      </c>
      <c r="C113" s="62"/>
      <c r="D113" s="62"/>
      <c r="E113" s="61"/>
      <c r="F113" s="62"/>
    </row>
    <row r="114" spans="1:6" ht="15.75" thickBot="1" x14ac:dyDescent="0.3">
      <c r="A114" s="44"/>
      <c r="B114" s="45">
        <f>SUM(B112:B113)</f>
        <v>736751</v>
      </c>
      <c r="C114" s="62"/>
      <c r="D114" s="62"/>
      <c r="E114" s="61"/>
      <c r="F114" s="62"/>
    </row>
    <row r="115" spans="1:6" ht="15.75" thickTop="1" x14ac:dyDescent="0.25">
      <c r="A115" s="22" t="s">
        <v>32</v>
      </c>
      <c r="B115" s="46">
        <v>61904</v>
      </c>
      <c r="C115" s="62"/>
      <c r="D115" s="62"/>
      <c r="E115" s="61"/>
      <c r="F115" s="62"/>
    </row>
    <row r="116" spans="1:6" x14ac:dyDescent="0.25">
      <c r="A116" s="22" t="s">
        <v>33</v>
      </c>
      <c r="B116" s="46">
        <v>69567.399999999994</v>
      </c>
      <c r="C116" s="62"/>
      <c r="D116" s="62"/>
      <c r="E116" s="61"/>
      <c r="F116" s="62"/>
    </row>
    <row r="117" spans="1:6" x14ac:dyDescent="0.25">
      <c r="A117" s="22" t="s">
        <v>34</v>
      </c>
      <c r="B117" s="46">
        <v>62126.43</v>
      </c>
      <c r="C117" s="62"/>
      <c r="D117" s="62"/>
      <c r="E117" s="61"/>
      <c r="F117" s="62"/>
    </row>
    <row r="118" spans="1:6" x14ac:dyDescent="0.25">
      <c r="A118" s="22" t="s">
        <v>35</v>
      </c>
      <c r="B118" s="46">
        <v>60848.61</v>
      </c>
      <c r="C118" s="62"/>
      <c r="D118" s="62"/>
      <c r="E118" s="61"/>
      <c r="F118" s="62"/>
    </row>
    <row r="119" spans="1:6" ht="15.75" thickBot="1" x14ac:dyDescent="0.3">
      <c r="A119" s="47"/>
      <c r="B119" s="48">
        <f>SUM(B115:B118)</f>
        <v>254446.44</v>
      </c>
      <c r="C119" s="62"/>
      <c r="D119" s="62"/>
      <c r="E119" s="61"/>
      <c r="F119" s="62"/>
    </row>
    <row r="120" spans="1:6" ht="16.5" thickTop="1" thickBot="1" x14ac:dyDescent="0.3">
      <c r="A120" s="49"/>
      <c r="B120" s="50"/>
      <c r="C120" s="71"/>
      <c r="D120" s="71"/>
      <c r="E120" s="77"/>
      <c r="F120" s="71"/>
    </row>
    <row r="121" spans="1:6" x14ac:dyDescent="0.25">
      <c r="A121" s="3" t="s">
        <v>64</v>
      </c>
      <c r="B121" s="51"/>
    </row>
    <row r="122" spans="1:6" x14ac:dyDescent="0.25">
      <c r="A122" s="52" t="s">
        <v>59</v>
      </c>
      <c r="B122" s="54">
        <v>258007.34</v>
      </c>
    </row>
    <row r="123" spans="1:6" x14ac:dyDescent="0.25">
      <c r="A123" s="52"/>
      <c r="B123" s="54"/>
    </row>
    <row r="124" spans="1:6" x14ac:dyDescent="0.25">
      <c r="A124" s="52" t="s">
        <v>58</v>
      </c>
      <c r="B124" s="87">
        <f>E107</f>
        <v>549469.83000000007</v>
      </c>
    </row>
    <row r="125" spans="1:6" x14ac:dyDescent="0.25">
      <c r="A125" s="52" t="s">
        <v>37</v>
      </c>
      <c r="B125" s="54">
        <v>602009.93000000005</v>
      </c>
    </row>
    <row r="126" spans="1:6" ht="15.75" thickBot="1" x14ac:dyDescent="0.3">
      <c r="A126" s="53" t="s">
        <v>60</v>
      </c>
      <c r="B126" s="89">
        <f>B122-B124+B125</f>
        <v>310547.43999999994</v>
      </c>
    </row>
    <row r="127" spans="1:6" ht="15.75" thickTop="1" x14ac:dyDescent="0.25"/>
    <row r="129" spans="1:1" x14ac:dyDescent="0.25">
      <c r="A129" s="53"/>
    </row>
    <row r="130" spans="1:1" x14ac:dyDescent="0.25">
      <c r="A130" s="53"/>
    </row>
    <row r="131" spans="1:1" x14ac:dyDescent="0.25">
      <c r="A131" s="53"/>
    </row>
    <row r="170" spans="3:6" x14ac:dyDescent="0.25">
      <c r="C170" s="67"/>
      <c r="D170" s="68"/>
    </row>
    <row r="171" spans="3:6" x14ac:dyDescent="0.25">
      <c r="D171" s="68"/>
    </row>
    <row r="172" spans="3:6" x14ac:dyDescent="0.25">
      <c r="D172" s="68"/>
    </row>
    <row r="173" spans="3:6" x14ac:dyDescent="0.25">
      <c r="D173" s="68"/>
    </row>
    <row r="174" spans="3:6" x14ac:dyDescent="0.25">
      <c r="C174" s="69"/>
      <c r="D174" s="68"/>
      <c r="E174" s="69"/>
    </row>
    <row r="175" spans="3:6" x14ac:dyDescent="0.25">
      <c r="D175" s="68"/>
    </row>
    <row r="176" spans="3:6" ht="12.75" x14ac:dyDescent="0.2">
      <c r="C176" s="68"/>
      <c r="D176" s="68"/>
      <c r="E176" s="68"/>
      <c r="F176" s="68"/>
    </row>
  </sheetData>
  <mergeCells count="1">
    <mergeCell ref="C1:E1"/>
  </mergeCells>
  <printOptions verticalCentered="1"/>
  <pageMargins left="2" right="0.25" top="0.5" bottom="0.5" header="0.3" footer="0.3"/>
  <pageSetup scale="37" orientation="portrait" r:id="rId1"/>
  <headerFooter alignWithMargins="0">
    <oddHeader>&amp;LPage &amp;P&amp;C&amp;Z&amp;F</oddHeader>
    <oddFooter>&amp;Z&amp;F</oddFooter>
  </headerFooter>
  <rowBreaks count="2" manualBreakCount="2">
    <brk id="61" max="5" man="1"/>
    <brk id="127" max="5" man="1"/>
  </rowBreaks>
  <colBreaks count="1" manualBreakCount="1">
    <brk id="5" max="1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4CAD2-2A4B-4E5F-B713-7B818C74FA0E}">
  <dimension ref="A1"/>
  <sheetViews>
    <sheetView workbookViewId="0"/>
  </sheetViews>
  <sheetFormatPr defaultRowHeight="15" x14ac:dyDescent="0.25"/>
  <sheetData>
    <row r="1" spans="1:1" x14ac:dyDescent="0.25">
      <c r="A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CCP FY1920 YTD Reconciliation</vt:lpstr>
      <vt:lpstr>Sheet1</vt:lpstr>
      <vt:lpstr>'CCP FY1920 YTD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Sanger</dc:creator>
  <cp:lastModifiedBy>Robi Camacho</cp:lastModifiedBy>
  <cp:lastPrinted>2020-05-19T22:04:45Z</cp:lastPrinted>
  <dcterms:created xsi:type="dcterms:W3CDTF">2019-09-24T19:20:39Z</dcterms:created>
  <dcterms:modified xsi:type="dcterms:W3CDTF">2020-05-20T17:57:30Z</dcterms:modified>
</cp:coreProperties>
</file>